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hidePivotFieldList="1" autoCompressPictures="0"/>
  <bookViews>
    <workbookView xWindow="-25280" yWindow="-6040" windowWidth="25360" windowHeight="15240" tabRatio="500" activeTab="1"/>
  </bookViews>
  <sheets>
    <sheet name="Analysis" sheetId="2" r:id="rId1"/>
    <sheet name="Classroom Data" sheetId="1" r:id="rId2"/>
  </sheets>
  <externalReferences>
    <externalReference r:id="rId3"/>
    <externalReference r:id="rId4"/>
    <externalReference r:id="rId5"/>
  </externalReferences>
  <definedNames>
    <definedName name="_xlnm._FilterDatabase" localSheetId="1" hidden="1">'Classroom Data'!$A$1:$G$21</definedName>
  </definedNames>
  <calcPr calcId="140000" concurrentCalc="0"/>
  <pivotCaches>
    <pivotCache cacheId="5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" i="1"/>
  <c r="O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M3" i="1"/>
  <c r="N2" i="1"/>
  <c r="M2" i="1"/>
  <c r="K3" i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L2" i="1"/>
  <c r="K2" i="1"/>
  <c r="H3" i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J2" i="1"/>
  <c r="I2" i="1"/>
  <c r="H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</calcChain>
</file>

<file path=xl/sharedStrings.xml><?xml version="1.0" encoding="utf-8"?>
<sst xmlns="http://schemas.openxmlformats.org/spreadsheetml/2006/main" count="87" uniqueCount="67">
  <si>
    <t>Last Name (student)</t>
  </si>
  <si>
    <t>First Name (student)</t>
  </si>
  <si>
    <t>Abbo</t>
  </si>
  <si>
    <t>Amir</t>
  </si>
  <si>
    <t>Alessi</t>
  </si>
  <si>
    <t>Darren</t>
  </si>
  <si>
    <t>Barnard</t>
  </si>
  <si>
    <t>Anastacia</t>
  </si>
  <si>
    <t>Brown</t>
  </si>
  <si>
    <t>Liz  ngan</t>
  </si>
  <si>
    <t>Carter</t>
  </si>
  <si>
    <t>Kristianna</t>
  </si>
  <si>
    <t>Dipasqua-heller</t>
  </si>
  <si>
    <t>Lauren</t>
  </si>
  <si>
    <t>Ducksworth</t>
  </si>
  <si>
    <t>Nicolas</t>
  </si>
  <si>
    <t>Franco-enriquez</t>
  </si>
  <si>
    <t>Kathleen</t>
  </si>
  <si>
    <t>Galindo</t>
  </si>
  <si>
    <t>Tehani</t>
  </si>
  <si>
    <t>George</t>
  </si>
  <si>
    <t>Alyssa</t>
  </si>
  <si>
    <t>Guardado-menjivar</t>
  </si>
  <si>
    <t>Tiara</t>
  </si>
  <si>
    <t>Hefley</t>
  </si>
  <si>
    <t>Jacob</t>
  </si>
  <si>
    <t>Johnson</t>
  </si>
  <si>
    <t>Raymond</t>
  </si>
  <si>
    <t>Meek</t>
  </si>
  <si>
    <t>Jessica</t>
  </si>
  <si>
    <t>Moore</t>
  </si>
  <si>
    <t>Edilberto</t>
  </si>
  <si>
    <t>Pineda</t>
  </si>
  <si>
    <t>Elizabeth</t>
  </si>
  <si>
    <t>Riggsbee</t>
  </si>
  <si>
    <t>Selena</t>
  </si>
  <si>
    <t>Spinelli</t>
  </si>
  <si>
    <t>Edwin</t>
  </si>
  <si>
    <t>Wihongi</t>
  </si>
  <si>
    <t>Blake</t>
  </si>
  <si>
    <t>Yap</t>
  </si>
  <si>
    <t>Ashley</t>
  </si>
  <si>
    <t>National Percentile</t>
  </si>
  <si>
    <t>State Percentile</t>
  </si>
  <si>
    <t>Subject Proficiency</t>
  </si>
  <si>
    <t>Lvl 2</t>
  </si>
  <si>
    <t>Lvl 1</t>
  </si>
  <si>
    <t>Lvl 4</t>
  </si>
  <si>
    <t>Lvl 3</t>
  </si>
  <si>
    <t>Student Name</t>
  </si>
  <si>
    <t>Test 1 Scale Score</t>
  </si>
  <si>
    <t>Test 3 Score</t>
  </si>
  <si>
    <t>Test 3 Level</t>
  </si>
  <si>
    <t>Change</t>
  </si>
  <si>
    <t>Number Of Probes</t>
  </si>
  <si>
    <t>Average Percent Correct</t>
  </si>
  <si>
    <t>Average Percent Correct Operations</t>
  </si>
  <si>
    <t>Number Of Items Correct</t>
  </si>
  <si>
    <t>Total Project Score</t>
  </si>
  <si>
    <t>Next Project Group</t>
  </si>
  <si>
    <t>Instructional Group</t>
  </si>
  <si>
    <t>Row Labels</t>
  </si>
  <si>
    <t>Grand Total</t>
  </si>
  <si>
    <t>Count of Total Project Score</t>
  </si>
  <si>
    <t>Values</t>
  </si>
  <si>
    <t>Average of Total Project Score2</t>
  </si>
  <si>
    <t>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</si>
</sst>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6100"/>
      <name val="Calibri"/>
      <scheme val="minor"/>
    </font>
    <font>
      <b/>
      <sz val="12"/>
      <color rgb="FF3F3F76"/>
      <name val="Calibri"/>
      <scheme val="minor"/>
    </font>
    <font>
      <b/>
      <sz val="12"/>
      <color rgb="FF9C0006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0" xfId="1"/>
    <xf numFmtId="0" fontId="3" fillId="4" borderId="1" xfId="3"/>
    <xf numFmtId="0" fontId="2" fillId="3" borderId="0" xfId="2"/>
    <xf numFmtId="9" fontId="2" fillId="3" borderId="0" xfId="2" applyNumberFormat="1"/>
    <xf numFmtId="0" fontId="4" fillId="0" borderId="0" xfId="0" applyFont="1"/>
    <xf numFmtId="0" fontId="7" fillId="2" borderId="0" xfId="1" applyFont="1"/>
    <xf numFmtId="0" fontId="8" fillId="4" borderId="1" xfId="3" applyFont="1"/>
    <xf numFmtId="0" fontId="9" fillId="3" borderId="0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2">
    <cellStyle name="Bad" xfId="2" builtinId="27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Good" xfId="1" builtinId="26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Input" xfId="3" builtinId="20"/>
    <cellStyle name="Normal" xfId="0" builtinId="0"/>
  </cellStyles>
  <dxfs count="4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%20Growth%20Sco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ess%20Zone%20Result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lass%20Project%20Scor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ative_Growth_Report_Rank_"/>
    </sheetNames>
    <sheetDataSet>
      <sheetData sheetId="0">
        <row r="8">
          <cell r="C8" t="str">
            <v>Name</v>
          </cell>
          <cell r="D8" t="str">
            <v>Test 1 Score</v>
          </cell>
          <cell r="E8" t="str">
            <v>Test 1 Level</v>
          </cell>
          <cell r="F8" t="str">
            <v>Test 3 Score</v>
          </cell>
          <cell r="G8" t="str">
            <v>Test 3 Level</v>
          </cell>
          <cell r="H8" t="str">
            <v>Change</v>
          </cell>
        </row>
        <row r="9">
          <cell r="C9" t="str">
            <v>Barnard, Anastacia</v>
          </cell>
          <cell r="D9">
            <v>1158</v>
          </cell>
          <cell r="E9" t="str">
            <v>Lvl 1</v>
          </cell>
          <cell r="F9">
            <v>1415</v>
          </cell>
          <cell r="G9" t="str">
            <v>Lvl 2</v>
          </cell>
          <cell r="H9" t="str">
            <v>Above Avg.</v>
          </cell>
        </row>
        <row r="10">
          <cell r="C10" t="str">
            <v>Galvin, Neimian</v>
          </cell>
          <cell r="D10">
            <v>1317</v>
          </cell>
          <cell r="E10" t="str">
            <v>Lvl 2</v>
          </cell>
          <cell r="F10">
            <v>1550</v>
          </cell>
          <cell r="G10" t="str">
            <v>Lvl 4</v>
          </cell>
          <cell r="H10" t="str">
            <v>Above Avg.</v>
          </cell>
        </row>
        <row r="11">
          <cell r="C11" t="str">
            <v>Wilson, Darren</v>
          </cell>
          <cell r="D11">
            <v>1341</v>
          </cell>
          <cell r="E11" t="str">
            <v>Lvl 2</v>
          </cell>
          <cell r="F11">
            <v>1564</v>
          </cell>
          <cell r="G11" t="str">
            <v>Lvl 4</v>
          </cell>
          <cell r="H11" t="str">
            <v>Above Avg.</v>
          </cell>
        </row>
        <row r="12">
          <cell r="C12" t="str">
            <v>Wihongi, Blake</v>
          </cell>
          <cell r="D12">
            <v>1384</v>
          </cell>
          <cell r="E12" t="str">
            <v>Lvl 3</v>
          </cell>
          <cell r="F12">
            <v>1597</v>
          </cell>
          <cell r="G12" t="str">
            <v>Lvl 4</v>
          </cell>
          <cell r="H12" t="str">
            <v>Above Avg.</v>
          </cell>
        </row>
        <row r="13">
          <cell r="C13" t="str">
            <v>Portales, Justyne</v>
          </cell>
          <cell r="D13">
            <v>1440</v>
          </cell>
          <cell r="E13" t="str">
            <v>Lvl 4</v>
          </cell>
          <cell r="F13">
            <v>1643</v>
          </cell>
          <cell r="G13" t="str">
            <v>Lvl 4</v>
          </cell>
          <cell r="H13" t="str">
            <v>Above Avg.</v>
          </cell>
        </row>
        <row r="14">
          <cell r="C14" t="str">
            <v>Pineda, Elizabeth</v>
          </cell>
          <cell r="D14">
            <v>1291</v>
          </cell>
          <cell r="E14" t="str">
            <v>Lvl 1</v>
          </cell>
          <cell r="F14">
            <v>1512</v>
          </cell>
          <cell r="G14" t="str">
            <v>Lvl 3</v>
          </cell>
          <cell r="H14" t="str">
            <v>Above Avg.</v>
          </cell>
        </row>
        <row r="15">
          <cell r="C15" t="str">
            <v>Dipasqua-Heller, Lauren</v>
          </cell>
          <cell r="D15">
            <v>1546</v>
          </cell>
          <cell r="E15" t="str">
            <v>Lvl 4</v>
          </cell>
          <cell r="F15">
            <v>1733</v>
          </cell>
          <cell r="G15" t="str">
            <v>Lvl 4</v>
          </cell>
          <cell r="H15" t="str">
            <v>Above Avg.</v>
          </cell>
        </row>
        <row r="16">
          <cell r="C16" t="str">
            <v>Musgrave, Betty</v>
          </cell>
          <cell r="D16">
            <v>1352</v>
          </cell>
          <cell r="E16" t="str">
            <v>Lvl 2</v>
          </cell>
          <cell r="F16">
            <v>1550</v>
          </cell>
          <cell r="G16" t="str">
            <v>Lvl 4</v>
          </cell>
          <cell r="H16" t="str">
            <v>Above Avg.</v>
          </cell>
        </row>
        <row r="17">
          <cell r="C17" t="str">
            <v>Herrera, Victoria</v>
          </cell>
          <cell r="D17">
            <v>1317</v>
          </cell>
          <cell r="E17" t="str">
            <v>Lvl 2</v>
          </cell>
          <cell r="F17">
            <v>1512</v>
          </cell>
          <cell r="G17" t="str">
            <v>Lvl 3</v>
          </cell>
          <cell r="H17" t="str">
            <v>Above Avg.</v>
          </cell>
        </row>
        <row r="18">
          <cell r="C18" t="str">
            <v>George, Alyssa</v>
          </cell>
          <cell r="D18">
            <v>1220</v>
          </cell>
          <cell r="E18" t="str">
            <v>Lvl 1</v>
          </cell>
          <cell r="F18">
            <v>1426</v>
          </cell>
          <cell r="G18" t="str">
            <v>Lvl 2</v>
          </cell>
          <cell r="H18" t="str">
            <v>Above Avg.</v>
          </cell>
        </row>
        <row r="19">
          <cell r="C19" t="str">
            <v>Meek, Jessica</v>
          </cell>
          <cell r="D19">
            <v>1572</v>
          </cell>
          <cell r="E19" t="str">
            <v>Lvl 4</v>
          </cell>
          <cell r="F19">
            <v>1733</v>
          </cell>
          <cell r="G19" t="str">
            <v>Lvl 4</v>
          </cell>
          <cell r="H19" t="str">
            <v>Above Avg.</v>
          </cell>
        </row>
        <row r="20">
          <cell r="C20" t="str">
            <v>Ducksworth, Nicolas</v>
          </cell>
          <cell r="D20">
            <v>1363</v>
          </cell>
          <cell r="E20" t="str">
            <v>Lvl 2</v>
          </cell>
          <cell r="F20">
            <v>1550</v>
          </cell>
          <cell r="G20" t="str">
            <v>Lvl 4</v>
          </cell>
          <cell r="H20" t="str">
            <v>Above Avg.</v>
          </cell>
        </row>
        <row r="21">
          <cell r="C21" t="str">
            <v>Suey, Extacy</v>
          </cell>
          <cell r="D21">
            <v>1477</v>
          </cell>
          <cell r="E21" t="str">
            <v>Lvl 4</v>
          </cell>
          <cell r="F21">
            <v>1643</v>
          </cell>
          <cell r="G21" t="str">
            <v>Lvl 4</v>
          </cell>
          <cell r="H21" t="str">
            <v>Above Avg.</v>
          </cell>
        </row>
        <row r="22">
          <cell r="C22" t="str">
            <v>Sanchez Lima, Julius</v>
          </cell>
          <cell r="D22">
            <v>1260</v>
          </cell>
          <cell r="E22" t="str">
            <v>Lvl 1</v>
          </cell>
          <cell r="F22">
            <v>1437</v>
          </cell>
          <cell r="G22" t="str">
            <v>Lvl 2</v>
          </cell>
          <cell r="H22" t="str">
            <v>Average</v>
          </cell>
        </row>
        <row r="23">
          <cell r="C23" t="str">
            <v>Galindo, Tehani</v>
          </cell>
          <cell r="D23">
            <v>1304</v>
          </cell>
          <cell r="E23" t="str">
            <v>Lvl 1</v>
          </cell>
          <cell r="F23">
            <v>1469</v>
          </cell>
          <cell r="G23" t="str">
            <v>Lvl 3</v>
          </cell>
          <cell r="H23" t="str">
            <v>Average</v>
          </cell>
        </row>
        <row r="24">
          <cell r="C24" t="str">
            <v>Cisneros, Ralph</v>
          </cell>
          <cell r="D24">
            <v>1291</v>
          </cell>
          <cell r="E24" t="str">
            <v>Lvl 1</v>
          </cell>
          <cell r="F24">
            <v>1448</v>
          </cell>
          <cell r="G24" t="str">
            <v>Lvl 2</v>
          </cell>
          <cell r="H24" t="str">
            <v>Average</v>
          </cell>
        </row>
        <row r="25">
          <cell r="C25" t="str">
            <v>Dunston, Sarah</v>
          </cell>
          <cell r="D25">
            <v>1492</v>
          </cell>
          <cell r="E25" t="str">
            <v>Lvl 4</v>
          </cell>
          <cell r="F25">
            <v>1618</v>
          </cell>
          <cell r="G25" t="str">
            <v>Lvl 4</v>
          </cell>
          <cell r="H25" t="str">
            <v>Average</v>
          </cell>
        </row>
        <row r="26">
          <cell r="C26" t="str">
            <v>Lee, Hailey</v>
          </cell>
          <cell r="D26">
            <v>1451</v>
          </cell>
          <cell r="E26" t="str">
            <v>Lvl 4</v>
          </cell>
          <cell r="F26">
            <v>1580</v>
          </cell>
          <cell r="G26" t="str">
            <v>Lvl 4</v>
          </cell>
          <cell r="H26" t="str">
            <v>Average</v>
          </cell>
        </row>
        <row r="27">
          <cell r="C27" t="str">
            <v>Barros, Juliet</v>
          </cell>
          <cell r="D27">
            <v>1276</v>
          </cell>
          <cell r="E27" t="str">
            <v>Lvl 1</v>
          </cell>
          <cell r="F27">
            <v>1426</v>
          </cell>
          <cell r="G27" t="str">
            <v>Lvl 2</v>
          </cell>
          <cell r="H27" t="str">
            <v>Average</v>
          </cell>
        </row>
        <row r="28">
          <cell r="C28" t="str">
            <v>Yilma, Ernie</v>
          </cell>
          <cell r="D28">
            <v>1276</v>
          </cell>
          <cell r="E28" t="str">
            <v>Lvl 1</v>
          </cell>
          <cell r="F28">
            <v>1426</v>
          </cell>
          <cell r="G28" t="str">
            <v>Lvl 2</v>
          </cell>
          <cell r="H28" t="str">
            <v>Average</v>
          </cell>
        </row>
        <row r="29">
          <cell r="C29" t="str">
            <v>Yap, Ashley</v>
          </cell>
          <cell r="D29">
            <v>1291</v>
          </cell>
          <cell r="E29" t="str">
            <v>Lvl 1</v>
          </cell>
          <cell r="F29">
            <v>1437</v>
          </cell>
          <cell r="G29" t="str">
            <v>Lvl 2</v>
          </cell>
          <cell r="H29" t="str">
            <v>Average</v>
          </cell>
        </row>
        <row r="30">
          <cell r="C30" t="str">
            <v>Otto, Tehani</v>
          </cell>
          <cell r="D30">
            <v>1352</v>
          </cell>
          <cell r="E30" t="str">
            <v>Lvl 2</v>
          </cell>
          <cell r="F30">
            <v>1490</v>
          </cell>
          <cell r="G30" t="str">
            <v>Lvl 3</v>
          </cell>
          <cell r="H30" t="str">
            <v>Average</v>
          </cell>
        </row>
        <row r="31">
          <cell r="C31" t="str">
            <v>Roussell, Jason</v>
          </cell>
          <cell r="D31">
            <v>1304</v>
          </cell>
          <cell r="E31" t="str">
            <v>Lvl 1</v>
          </cell>
          <cell r="F31">
            <v>1448</v>
          </cell>
          <cell r="G31" t="str">
            <v>Lvl 2</v>
          </cell>
          <cell r="H31" t="str">
            <v>Average</v>
          </cell>
        </row>
        <row r="32">
          <cell r="C32" t="str">
            <v>Gehlen, Gabriela</v>
          </cell>
          <cell r="D32">
            <v>1241</v>
          </cell>
          <cell r="E32" t="str">
            <v>Lvl 1</v>
          </cell>
          <cell r="F32">
            <v>1392</v>
          </cell>
          <cell r="G32" t="str">
            <v>Lvl 1</v>
          </cell>
          <cell r="H32" t="str">
            <v>Average</v>
          </cell>
        </row>
        <row r="33">
          <cell r="C33" t="str">
            <v>Bynum, Extacy</v>
          </cell>
          <cell r="D33">
            <v>1291</v>
          </cell>
          <cell r="E33" t="str">
            <v>Lvl 1</v>
          </cell>
          <cell r="F33">
            <v>1426</v>
          </cell>
          <cell r="G33" t="str">
            <v>Lvl 2</v>
          </cell>
          <cell r="H33" t="str">
            <v>Average</v>
          </cell>
        </row>
        <row r="34">
          <cell r="C34" t="str">
            <v>Arcos, Zachery</v>
          </cell>
          <cell r="D34">
            <v>1352</v>
          </cell>
          <cell r="E34" t="str">
            <v>Lvl 2</v>
          </cell>
          <cell r="F34">
            <v>1479</v>
          </cell>
          <cell r="G34" t="str">
            <v>Lvl 3</v>
          </cell>
          <cell r="H34" t="str">
            <v>Average</v>
          </cell>
        </row>
        <row r="35">
          <cell r="C35" t="str">
            <v>Campbell, Mckayla</v>
          </cell>
          <cell r="D35">
            <v>1304</v>
          </cell>
          <cell r="E35" t="str">
            <v>Lvl 1</v>
          </cell>
          <cell r="F35">
            <v>1437</v>
          </cell>
          <cell r="G35" t="str">
            <v>Lvl 2</v>
          </cell>
          <cell r="H35" t="str">
            <v>Average</v>
          </cell>
        </row>
        <row r="36">
          <cell r="C36" t="str">
            <v>Brown, Nickolas</v>
          </cell>
          <cell r="D36">
            <v>1317</v>
          </cell>
          <cell r="E36" t="str">
            <v>Lvl 2</v>
          </cell>
          <cell r="F36">
            <v>1448</v>
          </cell>
          <cell r="G36" t="str">
            <v>Lvl 2</v>
          </cell>
          <cell r="H36" t="str">
            <v>Average</v>
          </cell>
        </row>
        <row r="37">
          <cell r="C37" t="str">
            <v>Satterwhite, Justin</v>
          </cell>
          <cell r="D37">
            <v>1260</v>
          </cell>
          <cell r="E37" t="str">
            <v>Lvl 1</v>
          </cell>
          <cell r="F37">
            <v>1392</v>
          </cell>
          <cell r="G37" t="str">
            <v>Lvl 1</v>
          </cell>
          <cell r="H37" t="str">
            <v>Average</v>
          </cell>
        </row>
        <row r="38">
          <cell r="C38" t="str">
            <v>Arias, Brandon</v>
          </cell>
          <cell r="D38">
            <v>1276</v>
          </cell>
          <cell r="E38" t="str">
            <v>Lvl 1</v>
          </cell>
          <cell r="F38">
            <v>1404</v>
          </cell>
          <cell r="G38" t="str">
            <v>Lvl 2</v>
          </cell>
          <cell r="H38" t="str">
            <v>Average</v>
          </cell>
        </row>
        <row r="39">
          <cell r="C39" t="str">
            <v>Hefley, Jacob</v>
          </cell>
          <cell r="D39">
            <v>1329</v>
          </cell>
          <cell r="E39" t="str">
            <v>Lvl 2</v>
          </cell>
          <cell r="F39">
            <v>1448</v>
          </cell>
          <cell r="G39" t="str">
            <v>Lvl 2</v>
          </cell>
          <cell r="H39" t="str">
            <v>Average</v>
          </cell>
        </row>
        <row r="40">
          <cell r="C40" t="str">
            <v>Whittle, Azyon</v>
          </cell>
          <cell r="D40">
            <v>1329</v>
          </cell>
          <cell r="E40" t="str">
            <v>Lvl 2</v>
          </cell>
          <cell r="F40">
            <v>1448</v>
          </cell>
          <cell r="G40" t="str">
            <v>Lvl 2</v>
          </cell>
          <cell r="H40" t="str">
            <v>Average</v>
          </cell>
        </row>
        <row r="41">
          <cell r="C41" t="str">
            <v>Gundayao, Jazmyne</v>
          </cell>
          <cell r="D41">
            <v>1363</v>
          </cell>
          <cell r="E41" t="str">
            <v>Lvl 2</v>
          </cell>
          <cell r="F41">
            <v>1469</v>
          </cell>
          <cell r="G41" t="str">
            <v>Lvl 3</v>
          </cell>
          <cell r="H41" t="str">
            <v>Average</v>
          </cell>
        </row>
        <row r="42">
          <cell r="C42" t="str">
            <v>Boccadoro, Mateusz</v>
          </cell>
          <cell r="D42">
            <v>1276</v>
          </cell>
          <cell r="E42" t="str">
            <v>Lvl 1</v>
          </cell>
          <cell r="F42">
            <v>1392</v>
          </cell>
          <cell r="G42" t="str">
            <v>Lvl 1</v>
          </cell>
          <cell r="H42" t="str">
            <v>Average</v>
          </cell>
        </row>
        <row r="43">
          <cell r="C43" t="str">
            <v>Farnsworth, Elexus</v>
          </cell>
          <cell r="D43">
            <v>1276</v>
          </cell>
          <cell r="E43" t="str">
            <v>Lvl 1</v>
          </cell>
          <cell r="F43">
            <v>1392</v>
          </cell>
          <cell r="G43" t="str">
            <v>Lvl 1</v>
          </cell>
          <cell r="H43" t="str">
            <v>Average</v>
          </cell>
        </row>
        <row r="44">
          <cell r="C44" t="str">
            <v>Sharp, Darren</v>
          </cell>
          <cell r="D44">
            <v>1291</v>
          </cell>
          <cell r="E44" t="str">
            <v>Lvl 1</v>
          </cell>
          <cell r="F44">
            <v>1404</v>
          </cell>
          <cell r="G44" t="str">
            <v>Lvl 2</v>
          </cell>
          <cell r="H44" t="str">
            <v>Average</v>
          </cell>
        </row>
        <row r="45">
          <cell r="C45" t="str">
            <v>Reed, Viviana</v>
          </cell>
          <cell r="D45">
            <v>1304</v>
          </cell>
          <cell r="E45" t="str">
            <v>Lvl 1</v>
          </cell>
          <cell r="F45">
            <v>1415</v>
          </cell>
          <cell r="G45" t="str">
            <v>Lvl 2</v>
          </cell>
          <cell r="H45" t="str">
            <v>Average</v>
          </cell>
        </row>
        <row r="46">
          <cell r="C46" t="str">
            <v>Abbo, Amir</v>
          </cell>
          <cell r="D46">
            <v>1317</v>
          </cell>
          <cell r="E46" t="str">
            <v>Lvl 2</v>
          </cell>
          <cell r="F46">
            <v>1426</v>
          </cell>
          <cell r="G46" t="str">
            <v>Lvl 2</v>
          </cell>
          <cell r="H46" t="str">
            <v>Average</v>
          </cell>
        </row>
        <row r="47">
          <cell r="C47" t="str">
            <v>Doan, Nicole</v>
          </cell>
          <cell r="D47">
            <v>1406</v>
          </cell>
          <cell r="E47" t="str">
            <v>Lvl 3</v>
          </cell>
          <cell r="F47">
            <v>1501</v>
          </cell>
          <cell r="G47" t="str">
            <v>Lvl 3</v>
          </cell>
          <cell r="H47" t="str">
            <v>Average</v>
          </cell>
        </row>
        <row r="48">
          <cell r="C48" t="str">
            <v>Arnold, Kyra</v>
          </cell>
          <cell r="D48">
            <v>1363</v>
          </cell>
          <cell r="E48" t="str">
            <v>Lvl 2</v>
          </cell>
          <cell r="F48">
            <v>1458</v>
          </cell>
          <cell r="G48" t="str">
            <v>Lvl 2</v>
          </cell>
          <cell r="H48" t="str">
            <v>Average</v>
          </cell>
        </row>
        <row r="49">
          <cell r="C49" t="str">
            <v>La Porte, Violet</v>
          </cell>
          <cell r="D49">
            <v>1352</v>
          </cell>
          <cell r="E49" t="str">
            <v>Lvl 2</v>
          </cell>
          <cell r="F49">
            <v>1448</v>
          </cell>
          <cell r="G49" t="str">
            <v>Lvl 2</v>
          </cell>
          <cell r="H49" t="str">
            <v>Average</v>
          </cell>
        </row>
        <row r="50">
          <cell r="C50" t="str">
            <v>Huff, Elizabeth</v>
          </cell>
          <cell r="D50">
            <v>1525</v>
          </cell>
          <cell r="E50" t="str">
            <v>Lvl 4</v>
          </cell>
          <cell r="F50">
            <v>1597</v>
          </cell>
          <cell r="G50" t="str">
            <v>Lvl 4</v>
          </cell>
          <cell r="H50" t="str">
            <v>Average</v>
          </cell>
        </row>
        <row r="51">
          <cell r="C51" t="str">
            <v>Gorman, Jelani</v>
          </cell>
          <cell r="D51">
            <v>1329</v>
          </cell>
          <cell r="E51" t="str">
            <v>Lvl 2</v>
          </cell>
          <cell r="F51">
            <v>1426</v>
          </cell>
          <cell r="G51" t="str">
            <v>Lvl 2</v>
          </cell>
          <cell r="H51" t="str">
            <v>Average</v>
          </cell>
        </row>
        <row r="52">
          <cell r="C52" t="str">
            <v>Ajayi, Dustin Terrence</v>
          </cell>
          <cell r="D52">
            <v>1492</v>
          </cell>
          <cell r="E52" t="str">
            <v>Lvl 4</v>
          </cell>
          <cell r="F52">
            <v>1564</v>
          </cell>
          <cell r="G52" t="str">
            <v>Lvl 4</v>
          </cell>
          <cell r="H52" t="str">
            <v>Average</v>
          </cell>
        </row>
        <row r="53">
          <cell r="C53" t="str">
            <v>Gilbert, Kevin</v>
          </cell>
          <cell r="D53">
            <v>1395</v>
          </cell>
          <cell r="E53" t="str">
            <v>Lvl 3</v>
          </cell>
          <cell r="F53">
            <v>1479</v>
          </cell>
          <cell r="G53" t="str">
            <v>Lvl 3</v>
          </cell>
          <cell r="H53" t="str">
            <v>Average</v>
          </cell>
        </row>
        <row r="54">
          <cell r="C54" t="str">
            <v>Spinelli, Edwin</v>
          </cell>
          <cell r="D54">
            <v>1395</v>
          </cell>
          <cell r="E54" t="str">
            <v>Lvl 3</v>
          </cell>
          <cell r="F54">
            <v>1479</v>
          </cell>
          <cell r="G54" t="str">
            <v>Lvl 3</v>
          </cell>
          <cell r="H54" t="str">
            <v>Average</v>
          </cell>
        </row>
        <row r="55">
          <cell r="C55" t="str">
            <v>Guzman-Carmona, Nicolas</v>
          </cell>
          <cell r="D55">
            <v>1384</v>
          </cell>
          <cell r="E55" t="str">
            <v>Lvl 3</v>
          </cell>
          <cell r="F55">
            <v>1469</v>
          </cell>
          <cell r="G55" t="str">
            <v>Lvl 3</v>
          </cell>
          <cell r="H55" t="str">
            <v>Average</v>
          </cell>
        </row>
        <row r="56">
          <cell r="C56" t="str">
            <v>Hager, Anthony</v>
          </cell>
          <cell r="D56">
            <v>1317</v>
          </cell>
          <cell r="E56" t="str">
            <v>Lvl 2</v>
          </cell>
          <cell r="F56">
            <v>1404</v>
          </cell>
          <cell r="G56" t="str">
            <v>Lvl 2</v>
          </cell>
          <cell r="H56" t="str">
            <v>Average</v>
          </cell>
        </row>
        <row r="57">
          <cell r="C57" t="str">
            <v>Smith, Spencer</v>
          </cell>
          <cell r="D57">
            <v>1291</v>
          </cell>
          <cell r="E57" t="str">
            <v>Lvl 1</v>
          </cell>
          <cell r="F57">
            <v>1380</v>
          </cell>
          <cell r="G57" t="str">
            <v>Lvl 1</v>
          </cell>
          <cell r="H57" t="str">
            <v>Average</v>
          </cell>
        </row>
        <row r="58">
          <cell r="C58" t="str">
            <v>Lee, Edwin</v>
          </cell>
          <cell r="D58">
            <v>1260</v>
          </cell>
          <cell r="E58" t="str">
            <v>Lvl 1</v>
          </cell>
          <cell r="F58">
            <v>1352</v>
          </cell>
          <cell r="G58" t="str">
            <v>Lvl 1</v>
          </cell>
          <cell r="H58" t="str">
            <v>Average</v>
          </cell>
        </row>
        <row r="59">
          <cell r="C59" t="str">
            <v>Burns, Grace</v>
          </cell>
          <cell r="D59">
            <v>1363</v>
          </cell>
          <cell r="E59" t="str">
            <v>Lvl 2</v>
          </cell>
          <cell r="F59">
            <v>1437</v>
          </cell>
          <cell r="G59" t="str">
            <v>Lvl 2</v>
          </cell>
          <cell r="H59" t="str">
            <v>Average</v>
          </cell>
        </row>
        <row r="60">
          <cell r="C60" t="str">
            <v>Ross, Aixa</v>
          </cell>
          <cell r="D60">
            <v>1341</v>
          </cell>
          <cell r="E60" t="str">
            <v>Lvl 2</v>
          </cell>
          <cell r="F60">
            <v>1415</v>
          </cell>
          <cell r="G60" t="str">
            <v>Lvl 2</v>
          </cell>
          <cell r="H60" t="str">
            <v>Average</v>
          </cell>
        </row>
        <row r="61">
          <cell r="C61" t="str">
            <v>Mujica, Brant</v>
          </cell>
          <cell r="D61">
            <v>1304</v>
          </cell>
          <cell r="E61" t="str">
            <v>Lvl 1</v>
          </cell>
          <cell r="F61">
            <v>1380</v>
          </cell>
          <cell r="G61" t="str">
            <v>Lvl 1</v>
          </cell>
          <cell r="H61" t="str">
            <v>Average</v>
          </cell>
        </row>
        <row r="62">
          <cell r="C62" t="str">
            <v>Solorio, Adam</v>
          </cell>
          <cell r="D62">
            <v>1606</v>
          </cell>
          <cell r="E62" t="str">
            <v>Lvl 4</v>
          </cell>
          <cell r="F62">
            <v>1643</v>
          </cell>
          <cell r="G62" t="str">
            <v>Lvl 4</v>
          </cell>
          <cell r="H62" t="str">
            <v>Average</v>
          </cell>
        </row>
        <row r="63">
          <cell r="C63" t="str">
            <v>Alessi, Darren</v>
          </cell>
          <cell r="D63">
            <v>1291</v>
          </cell>
          <cell r="E63" t="str">
            <v>Lvl 1</v>
          </cell>
          <cell r="F63">
            <v>1367</v>
          </cell>
          <cell r="G63" t="str">
            <v>Lvl 1</v>
          </cell>
          <cell r="H63" t="str">
            <v>Average</v>
          </cell>
        </row>
        <row r="64">
          <cell r="C64" t="str">
            <v>Mahoney, Brandy</v>
          </cell>
          <cell r="D64">
            <v>1291</v>
          </cell>
          <cell r="E64" t="str">
            <v>Lvl 1</v>
          </cell>
          <cell r="F64">
            <v>1367</v>
          </cell>
          <cell r="G64" t="str">
            <v>Lvl 1</v>
          </cell>
          <cell r="H64" t="str">
            <v>Average</v>
          </cell>
        </row>
        <row r="65">
          <cell r="C65" t="str">
            <v>Nezam, Enrique</v>
          </cell>
          <cell r="D65">
            <v>1374</v>
          </cell>
          <cell r="E65" t="str">
            <v>Lvl 3</v>
          </cell>
          <cell r="F65">
            <v>1437</v>
          </cell>
          <cell r="G65" t="str">
            <v>Lvl 2</v>
          </cell>
          <cell r="H65" t="str">
            <v>Average</v>
          </cell>
        </row>
        <row r="66">
          <cell r="C66" t="str">
            <v>Brown, Liz  Ngan</v>
          </cell>
          <cell r="D66">
            <v>1329</v>
          </cell>
          <cell r="E66" t="str">
            <v>Lvl 2</v>
          </cell>
          <cell r="F66">
            <v>1392</v>
          </cell>
          <cell r="G66" t="str">
            <v>Lvl 1</v>
          </cell>
          <cell r="H66" t="str">
            <v>Average</v>
          </cell>
        </row>
        <row r="67">
          <cell r="C67" t="str">
            <v>Hernandez Marquez, Kiara</v>
          </cell>
          <cell r="D67">
            <v>1304</v>
          </cell>
          <cell r="E67" t="str">
            <v>Lvl 1</v>
          </cell>
          <cell r="F67">
            <v>1367</v>
          </cell>
          <cell r="G67" t="str">
            <v>Lvl 1</v>
          </cell>
          <cell r="H67" t="str">
            <v>Average</v>
          </cell>
        </row>
        <row r="68">
          <cell r="C68" t="str">
            <v>Bernal, Enrique</v>
          </cell>
          <cell r="D68">
            <v>1440</v>
          </cell>
          <cell r="E68" t="str">
            <v>Lvl 4</v>
          </cell>
          <cell r="F68">
            <v>1479</v>
          </cell>
          <cell r="G68" t="str">
            <v>Lvl 3</v>
          </cell>
          <cell r="H68" t="str">
            <v>Average</v>
          </cell>
        </row>
        <row r="69">
          <cell r="C69" t="str">
            <v>Cuccia, Yasmine</v>
          </cell>
          <cell r="D69">
            <v>1304</v>
          </cell>
          <cell r="E69" t="str">
            <v>Lvl 1</v>
          </cell>
          <cell r="F69">
            <v>1352</v>
          </cell>
          <cell r="G69" t="str">
            <v>Lvl 1</v>
          </cell>
          <cell r="H69" t="str">
            <v>Below Avg.</v>
          </cell>
        </row>
        <row r="70">
          <cell r="C70" t="str">
            <v>Riggsbee, Selena</v>
          </cell>
          <cell r="D70">
            <v>1304</v>
          </cell>
          <cell r="E70" t="str">
            <v>Lvl 1</v>
          </cell>
          <cell r="F70">
            <v>1352</v>
          </cell>
          <cell r="G70" t="str">
            <v>Lvl 1</v>
          </cell>
          <cell r="H70" t="str">
            <v>Below Avg.</v>
          </cell>
        </row>
        <row r="71">
          <cell r="C71" t="str">
            <v>Smith, Hannah</v>
          </cell>
          <cell r="D71">
            <v>1304</v>
          </cell>
          <cell r="E71" t="str">
            <v>Lvl 1</v>
          </cell>
          <cell r="F71">
            <v>1352</v>
          </cell>
          <cell r="G71" t="str">
            <v>Lvl 1</v>
          </cell>
          <cell r="H71" t="str">
            <v>Below Avg.</v>
          </cell>
        </row>
        <row r="72">
          <cell r="C72" t="str">
            <v>Locklin, Sonyay</v>
          </cell>
          <cell r="D72">
            <v>1341</v>
          </cell>
          <cell r="E72" t="str">
            <v>Lvl 2</v>
          </cell>
          <cell r="F72">
            <v>1380</v>
          </cell>
          <cell r="G72" t="str">
            <v>Lvl 1</v>
          </cell>
          <cell r="H72" t="str">
            <v>Below Avg.</v>
          </cell>
        </row>
        <row r="73">
          <cell r="C73" t="str">
            <v>Franco-Enriquez, Kathleen</v>
          </cell>
          <cell r="D73">
            <v>1395</v>
          </cell>
          <cell r="E73" t="str">
            <v>Lvl 3</v>
          </cell>
          <cell r="F73">
            <v>1426</v>
          </cell>
          <cell r="G73" t="str">
            <v>Lvl 2</v>
          </cell>
          <cell r="H73" t="str">
            <v>Below Avg.</v>
          </cell>
        </row>
        <row r="74">
          <cell r="C74" t="str">
            <v>Carter, Kristianna</v>
          </cell>
          <cell r="D74">
            <v>1317</v>
          </cell>
          <cell r="E74" t="str">
            <v>Lvl 2</v>
          </cell>
          <cell r="F74">
            <v>1337</v>
          </cell>
          <cell r="G74" t="str">
            <v>Lvl 1</v>
          </cell>
          <cell r="H74" t="str">
            <v>Below Avg.</v>
          </cell>
        </row>
        <row r="75">
          <cell r="C75" t="str">
            <v>Wigley, Alexis</v>
          </cell>
          <cell r="D75">
            <v>1352</v>
          </cell>
          <cell r="E75" t="str">
            <v>Lvl 2</v>
          </cell>
          <cell r="F75">
            <v>1367</v>
          </cell>
          <cell r="G75" t="str">
            <v>Lvl 1</v>
          </cell>
          <cell r="H75" t="str">
            <v>Below Avg.</v>
          </cell>
        </row>
        <row r="76">
          <cell r="C76" t="str">
            <v>Johnson, Raymond</v>
          </cell>
          <cell r="D76">
            <v>1341</v>
          </cell>
          <cell r="E76" t="str">
            <v>Lvl 2</v>
          </cell>
          <cell r="F76">
            <v>1352</v>
          </cell>
          <cell r="G76" t="str">
            <v>Lvl 1</v>
          </cell>
          <cell r="H76" t="str">
            <v>Below Avg.</v>
          </cell>
        </row>
        <row r="77">
          <cell r="C77" t="str">
            <v>Walker, Jade</v>
          </cell>
          <cell r="D77">
            <v>1329</v>
          </cell>
          <cell r="E77" t="str">
            <v>Lvl 2</v>
          </cell>
          <cell r="F77">
            <v>1337</v>
          </cell>
          <cell r="G77" t="str">
            <v>Lvl 1</v>
          </cell>
          <cell r="H77" t="str">
            <v>Below Avg.</v>
          </cell>
        </row>
        <row r="78">
          <cell r="C78" t="str">
            <v>Guardado-Menjivar, Tiara</v>
          </cell>
          <cell r="D78">
            <v>1440</v>
          </cell>
          <cell r="E78" t="str">
            <v>Lvl 4</v>
          </cell>
          <cell r="F78">
            <v>1426</v>
          </cell>
          <cell r="G78" t="str">
            <v>Lvl 2</v>
          </cell>
          <cell r="H78" t="str">
            <v>Below Avg.</v>
          </cell>
        </row>
        <row r="79">
          <cell r="C79" t="str">
            <v>Herrera, Kapricia</v>
          </cell>
          <cell r="D79">
            <v>1341</v>
          </cell>
          <cell r="E79" t="str">
            <v>Lvl 2</v>
          </cell>
          <cell r="F79">
            <v>1337</v>
          </cell>
          <cell r="G79" t="str">
            <v>Lvl 1</v>
          </cell>
          <cell r="H79" t="str">
            <v>Below Avg.</v>
          </cell>
        </row>
        <row r="80">
          <cell r="C80" t="str">
            <v>Moore, Edilberto</v>
          </cell>
          <cell r="D80">
            <v>1291</v>
          </cell>
          <cell r="E80" t="str">
            <v>Lvl 1</v>
          </cell>
          <cell r="F80">
            <v>1238</v>
          </cell>
          <cell r="G80" t="str">
            <v>Lvl 1</v>
          </cell>
          <cell r="H80" t="str">
            <v>Below Avg.</v>
          </cell>
        </row>
        <row r="81">
          <cell r="C81" t="str">
            <v>Carrillo, Justyn</v>
          </cell>
          <cell r="D81">
            <v>1317</v>
          </cell>
          <cell r="E81" t="str">
            <v>Lvl 2</v>
          </cell>
          <cell r="F81">
            <v>1238</v>
          </cell>
          <cell r="G81" t="str">
            <v>Lvl 1</v>
          </cell>
          <cell r="H81" t="str">
            <v>Below Avg.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ogress Zone Results.csv"/>
    </sheetNames>
    <sheetDataSet>
      <sheetData sheetId="0">
        <row r="1">
          <cell r="M1" t="str">
            <v>Last Name (student)</v>
          </cell>
          <cell r="AQ1" t="str">
            <v xml:space="preserve">% Correct Skillset A </v>
          </cell>
          <cell r="AR1" t="str">
            <v># Correct Skillset A</v>
          </cell>
          <cell r="BA1" t="str">
            <v>Skill Name</v>
          </cell>
          <cell r="BC1" t="str">
            <v>Student % Correct</v>
          </cell>
        </row>
        <row r="2">
          <cell r="M2" t="str">
            <v>Meek</v>
          </cell>
          <cell r="AQ2">
            <v>100</v>
          </cell>
          <cell r="AR2">
            <v>4</v>
          </cell>
          <cell r="BA2" t="str">
            <v>Meas. &amp; Data</v>
          </cell>
          <cell r="BC2">
            <v>100</v>
          </cell>
        </row>
        <row r="3">
          <cell r="M3" t="str">
            <v>Dipasqua-heller</v>
          </cell>
          <cell r="AQ3">
            <v>25</v>
          </cell>
          <cell r="AR3">
            <v>1</v>
          </cell>
          <cell r="BA3" t="str">
            <v>Meas. &amp; Data</v>
          </cell>
          <cell r="BC3">
            <v>25</v>
          </cell>
        </row>
        <row r="4">
          <cell r="M4" t="str">
            <v>Guardado-menjivar</v>
          </cell>
          <cell r="AQ4">
            <v>100</v>
          </cell>
          <cell r="AR4">
            <v>4</v>
          </cell>
          <cell r="BA4" t="str">
            <v>Meas. &amp; Data</v>
          </cell>
          <cell r="BC4">
            <v>100</v>
          </cell>
        </row>
        <row r="5">
          <cell r="M5" t="str">
            <v>Franco-enriquez</v>
          </cell>
          <cell r="AQ5">
            <v>100</v>
          </cell>
          <cell r="AR5">
            <v>4</v>
          </cell>
          <cell r="BA5" t="str">
            <v>Meas. &amp; Data</v>
          </cell>
          <cell r="BC5">
            <v>100</v>
          </cell>
        </row>
        <row r="6">
          <cell r="M6" t="str">
            <v>Spinelli</v>
          </cell>
          <cell r="AQ6">
            <v>0</v>
          </cell>
          <cell r="AR6">
            <v>0</v>
          </cell>
          <cell r="BA6" t="str">
            <v>Meas. &amp; Data</v>
          </cell>
          <cell r="BC6">
            <v>0</v>
          </cell>
        </row>
        <row r="7">
          <cell r="M7" t="str">
            <v>Wihongi</v>
          </cell>
          <cell r="AQ7">
            <v>100</v>
          </cell>
          <cell r="AR7">
            <v>10</v>
          </cell>
          <cell r="BA7" t="str">
            <v>Fractions</v>
          </cell>
          <cell r="BC7">
            <v>100</v>
          </cell>
        </row>
        <row r="8">
          <cell r="M8" t="str">
            <v>Ducksworth</v>
          </cell>
          <cell r="AQ8">
            <v>0</v>
          </cell>
          <cell r="AR8">
            <v>0</v>
          </cell>
          <cell r="BA8" t="str">
            <v>Operations</v>
          </cell>
          <cell r="BC8">
            <v>0</v>
          </cell>
        </row>
        <row r="9">
          <cell r="M9" t="str">
            <v>Johnson</v>
          </cell>
          <cell r="AQ9">
            <v>0</v>
          </cell>
          <cell r="AR9">
            <v>0</v>
          </cell>
          <cell r="BA9" t="str">
            <v>Base Ten</v>
          </cell>
          <cell r="BC9">
            <v>0</v>
          </cell>
        </row>
        <row r="10">
          <cell r="M10" t="str">
            <v>Brown</v>
          </cell>
          <cell r="AQ10">
            <v>100</v>
          </cell>
          <cell r="AR10">
            <v>1</v>
          </cell>
          <cell r="BA10" t="str">
            <v>Base Ten</v>
          </cell>
          <cell r="BC10">
            <v>100</v>
          </cell>
        </row>
        <row r="11">
          <cell r="M11" t="str">
            <v>Hefley</v>
          </cell>
          <cell r="AQ11">
            <v>100</v>
          </cell>
          <cell r="AR11">
            <v>1</v>
          </cell>
          <cell r="BA11" t="str">
            <v>Base Ten</v>
          </cell>
          <cell r="BC11">
            <v>100</v>
          </cell>
        </row>
        <row r="12">
          <cell r="M12" t="str">
            <v>Abbo</v>
          </cell>
          <cell r="AQ12">
            <v>0</v>
          </cell>
          <cell r="AR12">
            <v>0</v>
          </cell>
          <cell r="BA12" t="str">
            <v>Fractions</v>
          </cell>
          <cell r="BC12">
            <v>0</v>
          </cell>
        </row>
        <row r="13">
          <cell r="M13" t="str">
            <v>Carter</v>
          </cell>
          <cell r="AQ13">
            <v>0</v>
          </cell>
          <cell r="AR13">
            <v>0</v>
          </cell>
          <cell r="BA13" t="str">
            <v>Operations</v>
          </cell>
          <cell r="BC13">
            <v>0</v>
          </cell>
        </row>
        <row r="14">
          <cell r="M14" t="str">
            <v>Galindo</v>
          </cell>
          <cell r="AQ14">
            <v>100</v>
          </cell>
          <cell r="AR14">
            <v>6</v>
          </cell>
          <cell r="BA14" t="str">
            <v>Operations</v>
          </cell>
          <cell r="BC14">
            <v>100</v>
          </cell>
        </row>
        <row r="15">
          <cell r="M15" t="str">
            <v>Riggsbee</v>
          </cell>
          <cell r="AQ15">
            <v>50</v>
          </cell>
          <cell r="AR15">
            <v>3</v>
          </cell>
          <cell r="BA15" t="str">
            <v>Operations</v>
          </cell>
          <cell r="BC15">
            <v>50</v>
          </cell>
        </row>
        <row r="16">
          <cell r="M16" t="str">
            <v>Spinelli</v>
          </cell>
          <cell r="AQ16">
            <v>0</v>
          </cell>
          <cell r="AR16">
            <v>0</v>
          </cell>
          <cell r="BA16" t="str">
            <v>Operations</v>
          </cell>
          <cell r="BC16">
            <v>0</v>
          </cell>
        </row>
        <row r="17">
          <cell r="M17" t="str">
            <v>Moore</v>
          </cell>
          <cell r="AQ17">
            <v>0</v>
          </cell>
          <cell r="AR17">
            <v>0</v>
          </cell>
          <cell r="BA17" t="str">
            <v>Operations</v>
          </cell>
          <cell r="BC17">
            <v>0</v>
          </cell>
        </row>
        <row r="18">
          <cell r="M18" t="str">
            <v>Pineda</v>
          </cell>
          <cell r="AQ18">
            <v>0</v>
          </cell>
          <cell r="AR18">
            <v>0</v>
          </cell>
          <cell r="BA18" t="str">
            <v>Operations</v>
          </cell>
          <cell r="BC18">
            <v>0</v>
          </cell>
        </row>
        <row r="19">
          <cell r="M19" t="str">
            <v>Yap</v>
          </cell>
          <cell r="AQ19">
            <v>50</v>
          </cell>
          <cell r="AR19">
            <v>2</v>
          </cell>
          <cell r="BA19" t="str">
            <v>Meas. &amp; Data</v>
          </cell>
          <cell r="BC19">
            <v>100</v>
          </cell>
        </row>
        <row r="20">
          <cell r="M20" t="str">
            <v>Moore</v>
          </cell>
          <cell r="AQ20">
            <v>0</v>
          </cell>
          <cell r="AR20">
            <v>0</v>
          </cell>
          <cell r="BA20" t="str">
            <v>Operations</v>
          </cell>
          <cell r="BC20">
            <v>0</v>
          </cell>
        </row>
        <row r="21">
          <cell r="M21" t="str">
            <v>Barnard</v>
          </cell>
          <cell r="AQ21">
            <v>17</v>
          </cell>
          <cell r="AR21">
            <v>1</v>
          </cell>
          <cell r="BA21" t="str">
            <v>Operations</v>
          </cell>
          <cell r="BC21">
            <v>0</v>
          </cell>
        </row>
        <row r="22">
          <cell r="M22" t="str">
            <v>Meek</v>
          </cell>
          <cell r="AQ22">
            <v>50</v>
          </cell>
          <cell r="AR22">
            <v>3</v>
          </cell>
          <cell r="BA22" t="str">
            <v>Operations</v>
          </cell>
          <cell r="BC22">
            <v>67</v>
          </cell>
        </row>
        <row r="23">
          <cell r="M23" t="str">
            <v>Dipasqua-heller</v>
          </cell>
          <cell r="AQ23">
            <v>0</v>
          </cell>
          <cell r="AR23">
            <v>0</v>
          </cell>
          <cell r="BA23" t="str">
            <v>Fractions</v>
          </cell>
          <cell r="BC23">
            <v>0</v>
          </cell>
        </row>
        <row r="24">
          <cell r="M24" t="str">
            <v>Guardado-menjivar</v>
          </cell>
          <cell r="AQ24">
            <v>0</v>
          </cell>
          <cell r="AR24">
            <v>0</v>
          </cell>
          <cell r="BA24" t="str">
            <v>Base Ten</v>
          </cell>
          <cell r="BC24">
            <v>0</v>
          </cell>
        </row>
        <row r="25">
          <cell r="M25" t="str">
            <v>Franco-enriquez</v>
          </cell>
          <cell r="AQ25">
            <v>67</v>
          </cell>
          <cell r="AR25">
            <v>2</v>
          </cell>
          <cell r="BA25" t="str">
            <v>Base Ten</v>
          </cell>
          <cell r="BC25">
            <v>67</v>
          </cell>
        </row>
        <row r="26">
          <cell r="M26" t="str">
            <v>Spinelli</v>
          </cell>
          <cell r="AQ26">
            <v>100</v>
          </cell>
          <cell r="AR26">
            <v>5</v>
          </cell>
          <cell r="BA26" t="str">
            <v>Operations</v>
          </cell>
          <cell r="BC26">
            <v>100</v>
          </cell>
        </row>
        <row r="27">
          <cell r="M27" t="str">
            <v>Wihongi</v>
          </cell>
          <cell r="AQ27">
            <v>100</v>
          </cell>
          <cell r="AR27">
            <v>6</v>
          </cell>
          <cell r="BA27" t="str">
            <v>Operations</v>
          </cell>
          <cell r="BC27">
            <v>100</v>
          </cell>
        </row>
        <row r="28">
          <cell r="M28" t="str">
            <v>Ducksworth</v>
          </cell>
          <cell r="AQ28">
            <v>0</v>
          </cell>
          <cell r="AR28">
            <v>0</v>
          </cell>
          <cell r="BA28" t="str">
            <v>Operations</v>
          </cell>
          <cell r="BC28">
            <v>0</v>
          </cell>
        </row>
        <row r="29">
          <cell r="M29" t="str">
            <v>Spinelli</v>
          </cell>
          <cell r="AQ29">
            <v>0</v>
          </cell>
          <cell r="AR29">
            <v>0</v>
          </cell>
          <cell r="BA29" t="str">
            <v>Operations</v>
          </cell>
          <cell r="BC29">
            <v>0</v>
          </cell>
        </row>
        <row r="30">
          <cell r="M30" t="str">
            <v>Dipasqua-heller</v>
          </cell>
          <cell r="AQ30">
            <v>50</v>
          </cell>
          <cell r="AR30">
            <v>3</v>
          </cell>
          <cell r="BA30" t="str">
            <v>Operations</v>
          </cell>
          <cell r="BC30">
            <v>50</v>
          </cell>
        </row>
        <row r="31">
          <cell r="M31" t="str">
            <v>Hefley</v>
          </cell>
          <cell r="AQ31">
            <v>100</v>
          </cell>
          <cell r="AR31">
            <v>6</v>
          </cell>
          <cell r="BA31" t="str">
            <v>Operations</v>
          </cell>
          <cell r="BC31">
            <v>100</v>
          </cell>
        </row>
        <row r="32">
          <cell r="M32" t="str">
            <v>Galindo</v>
          </cell>
          <cell r="AQ32">
            <v>100</v>
          </cell>
          <cell r="AR32">
            <v>5</v>
          </cell>
          <cell r="BA32" t="str">
            <v>Operations</v>
          </cell>
          <cell r="BC32">
            <v>100</v>
          </cell>
        </row>
        <row r="33">
          <cell r="M33" t="str">
            <v>Carter</v>
          </cell>
          <cell r="AQ33">
            <v>33</v>
          </cell>
          <cell r="AR33">
            <v>2</v>
          </cell>
          <cell r="BA33" t="str">
            <v>Operations</v>
          </cell>
          <cell r="BC33">
            <v>33</v>
          </cell>
        </row>
        <row r="34">
          <cell r="M34" t="str">
            <v>Galindo</v>
          </cell>
          <cell r="AQ34">
            <v>100</v>
          </cell>
          <cell r="AR34">
            <v>6</v>
          </cell>
          <cell r="BA34" t="str">
            <v>Operations</v>
          </cell>
          <cell r="BC34">
            <v>100</v>
          </cell>
        </row>
        <row r="35">
          <cell r="M35" t="str">
            <v>Riggsbee</v>
          </cell>
          <cell r="AQ35">
            <v>0</v>
          </cell>
          <cell r="AR35">
            <v>0</v>
          </cell>
          <cell r="BA35" t="str">
            <v>Operations</v>
          </cell>
          <cell r="BC35">
            <v>0</v>
          </cell>
        </row>
        <row r="36">
          <cell r="M36" t="str">
            <v>Alessi</v>
          </cell>
          <cell r="AQ36">
            <v>40</v>
          </cell>
          <cell r="AR36">
            <v>2</v>
          </cell>
          <cell r="BA36" t="str">
            <v>Operations</v>
          </cell>
          <cell r="BC36">
            <v>40</v>
          </cell>
        </row>
        <row r="37">
          <cell r="M37" t="str">
            <v>Moore</v>
          </cell>
          <cell r="AQ37">
            <v>100</v>
          </cell>
          <cell r="AR37">
            <v>5</v>
          </cell>
          <cell r="BA37" t="str">
            <v>Operations</v>
          </cell>
          <cell r="BC37">
            <v>100</v>
          </cell>
        </row>
        <row r="38">
          <cell r="M38" t="str">
            <v>Pineda</v>
          </cell>
          <cell r="AQ38">
            <v>17</v>
          </cell>
          <cell r="AR38">
            <v>1</v>
          </cell>
          <cell r="BA38" t="str">
            <v>Operations</v>
          </cell>
          <cell r="BC38">
            <v>17</v>
          </cell>
        </row>
        <row r="39">
          <cell r="M39" t="str">
            <v>Yap</v>
          </cell>
          <cell r="AQ39">
            <v>0</v>
          </cell>
          <cell r="AR39">
            <v>0</v>
          </cell>
          <cell r="BA39" t="str">
            <v>Operations</v>
          </cell>
          <cell r="BC39">
            <v>0</v>
          </cell>
        </row>
        <row r="40">
          <cell r="M40" t="str">
            <v>George</v>
          </cell>
          <cell r="AQ40">
            <v>100</v>
          </cell>
          <cell r="AR40">
            <v>5</v>
          </cell>
          <cell r="BA40" t="str">
            <v>Operations</v>
          </cell>
          <cell r="BC40">
            <v>100</v>
          </cell>
        </row>
        <row r="41">
          <cell r="M41" t="str">
            <v>Barnard</v>
          </cell>
          <cell r="AQ41">
            <v>83</v>
          </cell>
          <cell r="AR41">
            <v>5</v>
          </cell>
          <cell r="BA41" t="str">
            <v>Operations</v>
          </cell>
          <cell r="BC41">
            <v>83</v>
          </cell>
        </row>
        <row r="42">
          <cell r="M42" t="str">
            <v>Meek</v>
          </cell>
          <cell r="AQ42">
            <v>0</v>
          </cell>
          <cell r="AR42">
            <v>0</v>
          </cell>
          <cell r="BA42" t="str">
            <v>Operations</v>
          </cell>
          <cell r="BC42">
            <v>0</v>
          </cell>
        </row>
        <row r="43">
          <cell r="M43" t="str">
            <v>Dipasqua-heller</v>
          </cell>
          <cell r="AQ43">
            <v>100</v>
          </cell>
          <cell r="AR43">
            <v>5</v>
          </cell>
          <cell r="BA43" t="str">
            <v>Operations</v>
          </cell>
          <cell r="BC43">
            <v>100</v>
          </cell>
        </row>
        <row r="44">
          <cell r="M44" t="str">
            <v>Guardado-menjivar</v>
          </cell>
          <cell r="AQ44">
            <v>0</v>
          </cell>
          <cell r="AR44">
            <v>0</v>
          </cell>
          <cell r="BA44" t="str">
            <v>Operations</v>
          </cell>
          <cell r="BC44">
            <v>0</v>
          </cell>
        </row>
        <row r="45">
          <cell r="M45" t="str">
            <v>Franco-enriquez</v>
          </cell>
          <cell r="AQ45">
            <v>50</v>
          </cell>
          <cell r="AR45">
            <v>3</v>
          </cell>
          <cell r="BA45" t="str">
            <v>Operations</v>
          </cell>
          <cell r="BC45">
            <v>50</v>
          </cell>
        </row>
        <row r="46">
          <cell r="M46" t="str">
            <v>Spinelli</v>
          </cell>
          <cell r="AQ46">
            <v>40</v>
          </cell>
          <cell r="AR46">
            <v>2</v>
          </cell>
          <cell r="BA46" t="str">
            <v>Operations</v>
          </cell>
          <cell r="BC46">
            <v>40</v>
          </cell>
        </row>
        <row r="47">
          <cell r="M47" t="str">
            <v>Wihongi</v>
          </cell>
          <cell r="AQ47">
            <v>33</v>
          </cell>
          <cell r="AR47">
            <v>2</v>
          </cell>
          <cell r="BA47" t="str">
            <v>Operations</v>
          </cell>
          <cell r="BC47">
            <v>33</v>
          </cell>
        </row>
        <row r="48">
          <cell r="M48" t="str">
            <v>Ducksworth</v>
          </cell>
          <cell r="AQ48">
            <v>20</v>
          </cell>
          <cell r="AR48">
            <v>1</v>
          </cell>
          <cell r="BA48" t="str">
            <v>Operations</v>
          </cell>
          <cell r="BC48">
            <v>20</v>
          </cell>
        </row>
        <row r="49">
          <cell r="M49" t="str">
            <v>Johnson</v>
          </cell>
          <cell r="AQ49">
            <v>17</v>
          </cell>
          <cell r="AR49">
            <v>1</v>
          </cell>
          <cell r="BA49" t="str">
            <v>Operations</v>
          </cell>
          <cell r="BC49">
            <v>17</v>
          </cell>
        </row>
        <row r="50">
          <cell r="M50" t="str">
            <v>Brown</v>
          </cell>
          <cell r="AQ50">
            <v>100</v>
          </cell>
          <cell r="AR50">
            <v>5</v>
          </cell>
          <cell r="BA50" t="str">
            <v>Operations</v>
          </cell>
          <cell r="BC50">
            <v>100</v>
          </cell>
        </row>
        <row r="51">
          <cell r="M51" t="str">
            <v>Hefley</v>
          </cell>
          <cell r="AQ51">
            <v>33</v>
          </cell>
          <cell r="AR51">
            <v>2</v>
          </cell>
          <cell r="BA51" t="str">
            <v>Operations</v>
          </cell>
          <cell r="BC51">
            <v>33</v>
          </cell>
        </row>
        <row r="52">
          <cell r="M52" t="str">
            <v>Abbo</v>
          </cell>
          <cell r="AQ52">
            <v>100</v>
          </cell>
          <cell r="AR52">
            <v>6</v>
          </cell>
          <cell r="BA52" t="str">
            <v>Operations</v>
          </cell>
          <cell r="BC52">
            <v>100</v>
          </cell>
        </row>
        <row r="53">
          <cell r="M53" t="str">
            <v>Carter</v>
          </cell>
          <cell r="AQ53">
            <v>40</v>
          </cell>
          <cell r="AR53">
            <v>2</v>
          </cell>
          <cell r="BA53" t="str">
            <v>Operations</v>
          </cell>
          <cell r="BC53">
            <v>40</v>
          </cell>
        </row>
        <row r="54">
          <cell r="M54" t="str">
            <v>Galindo</v>
          </cell>
          <cell r="AQ54">
            <v>0</v>
          </cell>
          <cell r="AR54">
            <v>0</v>
          </cell>
          <cell r="BA54" t="str">
            <v>Operations</v>
          </cell>
          <cell r="BC54">
            <v>0</v>
          </cell>
        </row>
        <row r="55">
          <cell r="M55" t="str">
            <v>Riggsbee</v>
          </cell>
          <cell r="AQ55">
            <v>0</v>
          </cell>
          <cell r="AR55">
            <v>0</v>
          </cell>
          <cell r="BA55" t="str">
            <v>Operations</v>
          </cell>
          <cell r="BC55">
            <v>0</v>
          </cell>
        </row>
        <row r="56">
          <cell r="M56" t="str">
            <v>Alessi</v>
          </cell>
          <cell r="AQ56">
            <v>0</v>
          </cell>
          <cell r="AR56">
            <v>0</v>
          </cell>
          <cell r="BA56" t="str">
            <v>Operations</v>
          </cell>
          <cell r="BC56">
            <v>0</v>
          </cell>
        </row>
        <row r="57">
          <cell r="M57" t="str">
            <v>Moore</v>
          </cell>
          <cell r="AQ57">
            <v>80</v>
          </cell>
          <cell r="AR57">
            <v>4</v>
          </cell>
          <cell r="BA57" t="str">
            <v>Operations</v>
          </cell>
          <cell r="BC57">
            <v>80</v>
          </cell>
        </row>
        <row r="58">
          <cell r="M58" t="str">
            <v>Pineda</v>
          </cell>
          <cell r="AQ58">
            <v>83</v>
          </cell>
          <cell r="AR58">
            <v>5</v>
          </cell>
          <cell r="BA58" t="str">
            <v>Operations</v>
          </cell>
          <cell r="BC58">
            <v>83</v>
          </cell>
        </row>
        <row r="59">
          <cell r="M59" t="str">
            <v>Yap</v>
          </cell>
          <cell r="AQ59">
            <v>83</v>
          </cell>
          <cell r="AR59">
            <v>5</v>
          </cell>
          <cell r="BA59" t="str">
            <v>Operations</v>
          </cell>
          <cell r="BC59">
            <v>83</v>
          </cell>
        </row>
        <row r="60">
          <cell r="M60" t="str">
            <v>George</v>
          </cell>
          <cell r="AQ60">
            <v>40</v>
          </cell>
          <cell r="AR60">
            <v>2</v>
          </cell>
          <cell r="BA60" t="str">
            <v>Operations</v>
          </cell>
          <cell r="BC60">
            <v>40</v>
          </cell>
        </row>
        <row r="61">
          <cell r="M61" t="str">
            <v>Barnard</v>
          </cell>
          <cell r="AQ61">
            <v>0</v>
          </cell>
          <cell r="AR61">
            <v>0</v>
          </cell>
          <cell r="BA61" t="str">
            <v>Operations</v>
          </cell>
          <cell r="BC6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Name</v>
          </cell>
          <cell r="E1" t="str">
            <v>Assignment Content</v>
          </cell>
          <cell r="F1" t="str">
            <v>Assignment Creativity</v>
          </cell>
          <cell r="G1" t="str">
            <v>Assignment Collaboration Score</v>
          </cell>
        </row>
        <row r="2">
          <cell r="B2" t="str">
            <v>Abbo</v>
          </cell>
          <cell r="E2">
            <v>7</v>
          </cell>
          <cell r="F2">
            <v>3</v>
          </cell>
          <cell r="G2">
            <v>9</v>
          </cell>
        </row>
        <row r="3">
          <cell r="B3" t="str">
            <v>Alessi</v>
          </cell>
          <cell r="E3">
            <v>5</v>
          </cell>
          <cell r="F3">
            <v>10</v>
          </cell>
          <cell r="G3">
            <v>3</v>
          </cell>
        </row>
        <row r="4">
          <cell r="B4" t="str">
            <v>Barnard</v>
          </cell>
          <cell r="E4">
            <v>10</v>
          </cell>
          <cell r="F4">
            <v>10</v>
          </cell>
          <cell r="G4">
            <v>1</v>
          </cell>
        </row>
        <row r="5">
          <cell r="B5" t="str">
            <v>Brown</v>
          </cell>
          <cell r="E5">
            <v>1</v>
          </cell>
          <cell r="F5">
            <v>6</v>
          </cell>
          <cell r="G5">
            <v>1</v>
          </cell>
        </row>
        <row r="6">
          <cell r="B6" t="str">
            <v>Carter</v>
          </cell>
          <cell r="E6">
            <v>4</v>
          </cell>
          <cell r="F6">
            <v>4</v>
          </cell>
          <cell r="G6">
            <v>10</v>
          </cell>
        </row>
        <row r="7">
          <cell r="B7" t="str">
            <v>Dipasqua-heller</v>
          </cell>
          <cell r="E7">
            <v>5</v>
          </cell>
          <cell r="F7">
            <v>8</v>
          </cell>
          <cell r="G7">
            <v>2</v>
          </cell>
        </row>
        <row r="8">
          <cell r="B8" t="str">
            <v>Ducksworth</v>
          </cell>
          <cell r="E8">
            <v>10</v>
          </cell>
          <cell r="F8">
            <v>4</v>
          </cell>
          <cell r="G8">
            <v>1</v>
          </cell>
        </row>
        <row r="9">
          <cell r="B9" t="str">
            <v>Franco-enriquez</v>
          </cell>
          <cell r="E9">
            <v>5</v>
          </cell>
          <cell r="F9">
            <v>4</v>
          </cell>
          <cell r="G9">
            <v>5</v>
          </cell>
        </row>
        <row r="10">
          <cell r="B10" t="str">
            <v>Galindo</v>
          </cell>
          <cell r="E10">
            <v>10</v>
          </cell>
          <cell r="F10">
            <v>4</v>
          </cell>
          <cell r="G10">
            <v>6</v>
          </cell>
        </row>
        <row r="11">
          <cell r="B11" t="str">
            <v>George</v>
          </cell>
          <cell r="E11">
            <v>6</v>
          </cell>
          <cell r="F11">
            <v>5</v>
          </cell>
          <cell r="G11">
            <v>5</v>
          </cell>
        </row>
        <row r="12">
          <cell r="B12" t="str">
            <v>Guardado-menjivar</v>
          </cell>
          <cell r="E12">
            <v>7</v>
          </cell>
          <cell r="F12">
            <v>8</v>
          </cell>
          <cell r="G12">
            <v>3</v>
          </cell>
        </row>
        <row r="13">
          <cell r="B13" t="str">
            <v>Hefley</v>
          </cell>
          <cell r="E13">
            <v>4</v>
          </cell>
          <cell r="F13">
            <v>9</v>
          </cell>
          <cell r="G13">
            <v>2</v>
          </cell>
        </row>
        <row r="14">
          <cell r="B14" t="str">
            <v>Johnson</v>
          </cell>
          <cell r="E14">
            <v>1</v>
          </cell>
          <cell r="F14">
            <v>3</v>
          </cell>
          <cell r="G14">
            <v>2</v>
          </cell>
        </row>
        <row r="15">
          <cell r="B15" t="str">
            <v>Meek</v>
          </cell>
          <cell r="E15">
            <v>1</v>
          </cell>
          <cell r="F15">
            <v>4</v>
          </cell>
          <cell r="G15">
            <v>6</v>
          </cell>
        </row>
        <row r="16">
          <cell r="B16" t="str">
            <v>Moore</v>
          </cell>
          <cell r="E16">
            <v>10</v>
          </cell>
          <cell r="F16">
            <v>10</v>
          </cell>
          <cell r="G16">
            <v>5</v>
          </cell>
        </row>
        <row r="17">
          <cell r="B17" t="str">
            <v>Pineda</v>
          </cell>
          <cell r="E17">
            <v>3</v>
          </cell>
          <cell r="F17">
            <v>3</v>
          </cell>
          <cell r="G17">
            <v>2</v>
          </cell>
        </row>
        <row r="18">
          <cell r="B18" t="str">
            <v>Spinelli</v>
          </cell>
          <cell r="E18">
            <v>7</v>
          </cell>
          <cell r="F18">
            <v>10</v>
          </cell>
          <cell r="G18">
            <v>8</v>
          </cell>
        </row>
        <row r="19">
          <cell r="B19" t="str">
            <v>Wihongi</v>
          </cell>
          <cell r="E19">
            <v>2</v>
          </cell>
          <cell r="F19">
            <v>1</v>
          </cell>
          <cell r="G19">
            <v>2</v>
          </cell>
        </row>
        <row r="20">
          <cell r="B20" t="str">
            <v>Yap</v>
          </cell>
          <cell r="E20">
            <v>7</v>
          </cell>
          <cell r="F20">
            <v>3</v>
          </cell>
          <cell r="G20">
            <v>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son Altman" refreshedDate="41543.684436226853" createdVersion="4" refreshedVersion="4" minRefreshableVersion="3" recordCount="23">
  <cacheSource type="worksheet">
    <worksheetSource ref="A1:P1048576" sheet="Classroom Data"/>
  </cacheSource>
  <cacheFields count="16">
    <cacheField name="Last Name (student)" numFmtId="0">
      <sharedItems containsBlank="1"/>
    </cacheField>
    <cacheField name="First Name (student)" numFmtId="0">
      <sharedItems containsBlank="1"/>
    </cacheField>
    <cacheField name="Student Name" numFmtId="0">
      <sharedItems containsBlank="1"/>
    </cacheField>
    <cacheField name="National Percentile" numFmtId="0">
      <sharedItems containsString="0" containsBlank="1" containsNumber="1" containsInteger="1" minValue="1" maxValue="97" count="14">
        <n v="97"/>
        <n v="96"/>
        <n v="78"/>
        <n v="59"/>
        <n v="54"/>
        <n v="43"/>
        <n v="33"/>
        <n v="27"/>
        <n v="22"/>
        <n v="16"/>
        <n v="11"/>
        <n v="2"/>
        <n v="1"/>
        <m/>
      </sharedItems>
    </cacheField>
    <cacheField name="State Percentile" numFmtId="0">
      <sharedItems containsNonDate="0" containsString="0" containsBlank="1"/>
    </cacheField>
    <cacheField name="Test 1 Scale Score" numFmtId="0">
      <sharedItems containsString="0" containsBlank="1" containsNumber="1" containsInteger="1" minValue="1158" maxValue="1572" count="14">
        <n v="1572"/>
        <n v="1546"/>
        <n v="1440"/>
        <n v="1395"/>
        <n v="1384"/>
        <n v="1363"/>
        <n v="1341"/>
        <n v="1329"/>
        <n v="1317"/>
        <n v="1304"/>
        <n v="1291"/>
        <n v="1220"/>
        <n v="1158"/>
        <m/>
      </sharedItems>
    </cacheField>
    <cacheField name="Subject Proficiency" numFmtId="0">
      <sharedItems containsBlank="1" count="5">
        <s v="Lvl 4"/>
        <s v="Lvl 3"/>
        <s v="Lvl 2"/>
        <s v="Lvl 1"/>
        <m/>
      </sharedItems>
    </cacheField>
    <cacheField name="Test 3 Score" numFmtId="0">
      <sharedItems containsString="0" containsBlank="1" containsNumber="1" containsInteger="1" minValue="1238" maxValue="1733"/>
    </cacheField>
    <cacheField name="Test 3 Level" numFmtId="0">
      <sharedItems containsBlank="1"/>
    </cacheField>
    <cacheField name="Change" numFmtId="0">
      <sharedItems containsBlank="1"/>
    </cacheField>
    <cacheField name="Number Of Probes" numFmtId="0">
      <sharedItems containsString="0" containsBlank="1" containsNumber="1" containsInteger="1" minValue="2" maxValue="5"/>
    </cacheField>
    <cacheField name="Number Of Items Correct" numFmtId="0">
      <sharedItems containsString="0" containsBlank="1" containsNumber="1" containsInteger="1" minValue="1" maxValue="18"/>
    </cacheField>
    <cacheField name="Average Percent Correct" numFmtId="0">
      <sharedItems containsString="0" containsBlank="1" containsNumber="1" minValue="6.6666666666666666E-2" maxValue="1"/>
    </cacheField>
    <cacheField name="Average Percent Correct Operations" numFmtId="0">
      <sharedItems containsString="0" containsBlank="1" containsNumber="1" minValue="0" maxValue="1"/>
    </cacheField>
    <cacheField name="Total Project Score" numFmtId="0">
      <sharedItems containsString="0" containsBlank="1" containsNumber="1" containsInteger="1" minValue="0" maxValue="25"/>
    </cacheField>
    <cacheField name="Instructional Group" numFmtId="0">
      <sharedItems containsBlank="1" count="4">
        <s v="Green"/>
        <s v="Orange"/>
        <s v="Blue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s v="Meek"/>
    <s v="Jessica"/>
    <s v="Meek, Jessica"/>
    <x v="0"/>
    <m/>
    <x v="0"/>
    <x v="0"/>
    <n v="1733"/>
    <s v="Lvl 4"/>
    <s v="Above Avg."/>
    <n v="3"/>
    <n v="7"/>
    <n v="0.5"/>
    <n v="0.33500000000000002"/>
    <n v="11"/>
    <x v="0"/>
  </r>
  <r>
    <s v="Dipasqua-heller"/>
    <s v="Lauren"/>
    <s v="Dipasqua-heller, Lauren"/>
    <x v="1"/>
    <m/>
    <x v="1"/>
    <x v="0"/>
    <n v="1733"/>
    <s v="Lvl 4"/>
    <s v="Above Avg."/>
    <n v="4"/>
    <n v="9"/>
    <n v="0.4375"/>
    <n v="0.75"/>
    <n v="15"/>
    <x v="0"/>
  </r>
  <r>
    <s v="Guardado-menjivar"/>
    <s v="Tiara"/>
    <s v="Guardado-menjivar, Tiara"/>
    <x v="2"/>
    <m/>
    <x v="2"/>
    <x v="0"/>
    <n v="1426"/>
    <s v="Lvl 2"/>
    <s v="Below Avg."/>
    <n v="3"/>
    <n v="4"/>
    <n v="0.33333333333333337"/>
    <n v="0"/>
    <n v="18"/>
    <x v="0"/>
  </r>
  <r>
    <s v="Franco-enriquez"/>
    <s v="Kathleen"/>
    <s v="Franco-enriquez, Kathleen"/>
    <x v="3"/>
    <m/>
    <x v="3"/>
    <x v="1"/>
    <n v="1426"/>
    <s v="Lvl 2"/>
    <s v="Below Avg."/>
    <n v="3"/>
    <n v="9"/>
    <n v="0.72333333333333327"/>
    <n v="0.5"/>
    <n v="14"/>
    <x v="0"/>
  </r>
  <r>
    <s v="Spinelli"/>
    <s v="Edwin"/>
    <s v="Spinelli, Edwin"/>
    <x v="3"/>
    <m/>
    <x v="3"/>
    <x v="1"/>
    <n v="1479"/>
    <s v="Lvl 3"/>
    <s v="Average"/>
    <n v="5"/>
    <n v="7"/>
    <n v="0.28000000000000003"/>
    <n v="0.35"/>
    <n v="25"/>
    <x v="1"/>
  </r>
  <r>
    <s v="Wihongi"/>
    <s v="Blake"/>
    <s v="Wihongi, Blake"/>
    <x v="4"/>
    <m/>
    <x v="4"/>
    <x v="1"/>
    <n v="1597"/>
    <s v="Lvl 4"/>
    <s v="Above Avg."/>
    <n v="3"/>
    <n v="18"/>
    <n v="0.77666666666666673"/>
    <n v="0.66500000000000004"/>
    <n v="5"/>
    <x v="2"/>
  </r>
  <r>
    <s v="Ducksworth"/>
    <s v="Nicolas"/>
    <s v="Ducksworth, Nicolas"/>
    <x v="5"/>
    <m/>
    <x v="5"/>
    <x v="2"/>
    <n v="1550"/>
    <s v="Lvl 4"/>
    <s v="Above Avg."/>
    <n v="3"/>
    <n v="1"/>
    <n v="6.6666666666666666E-2"/>
    <n v="6.6666666666666666E-2"/>
    <n v="15"/>
    <x v="0"/>
  </r>
  <r>
    <s v="Johnson"/>
    <s v="Raymond"/>
    <s v="Johnson, Raymond"/>
    <x v="6"/>
    <m/>
    <x v="6"/>
    <x v="2"/>
    <n v="1352"/>
    <s v="Lvl 1"/>
    <s v="Below Avg."/>
    <n v="2"/>
    <n v="1"/>
    <n v="8.5000000000000006E-2"/>
    <n v="0.17"/>
    <n v="6"/>
    <x v="2"/>
  </r>
  <r>
    <s v="Brown"/>
    <s v="Liz  ngan"/>
    <s v="Brown, Liz  ngan"/>
    <x v="7"/>
    <m/>
    <x v="7"/>
    <x v="2"/>
    <n v="1392"/>
    <s v="Lvl 1"/>
    <s v="Average"/>
    <n v="2"/>
    <n v="6"/>
    <n v="1"/>
    <n v="1"/>
    <n v="8"/>
    <x v="2"/>
  </r>
  <r>
    <s v="Hefley"/>
    <s v="Jacob"/>
    <s v="Hefley, Jacob"/>
    <x v="7"/>
    <m/>
    <x v="7"/>
    <x v="2"/>
    <n v="1448"/>
    <s v="Lvl 2"/>
    <s v="Average"/>
    <n v="3"/>
    <n v="9"/>
    <n v="0.77666666666666673"/>
    <n v="0.66500000000000004"/>
    <n v="15"/>
    <x v="0"/>
  </r>
  <r>
    <s v="Abbo"/>
    <s v="Amir"/>
    <s v="Abbo, Amir"/>
    <x v="8"/>
    <m/>
    <x v="8"/>
    <x v="2"/>
    <n v="1426"/>
    <s v="Lvl 2"/>
    <s v="Average"/>
    <n v="2"/>
    <n v="6"/>
    <n v="0.5"/>
    <n v="1"/>
    <n v="19"/>
    <x v="0"/>
  </r>
  <r>
    <s v="Carter"/>
    <s v="Kristianna"/>
    <s v="Carter, Kristianna"/>
    <x v="8"/>
    <m/>
    <x v="8"/>
    <x v="2"/>
    <n v="1337"/>
    <s v="Lvl 1"/>
    <s v="Below Avg."/>
    <n v="3"/>
    <n v="4"/>
    <n v="0.24333333333333332"/>
    <n v="0.24333333333333332"/>
    <n v="18"/>
    <x v="0"/>
  </r>
  <r>
    <s v="Galindo"/>
    <s v="Tehani"/>
    <s v="Galindo, Tehani"/>
    <x v="9"/>
    <m/>
    <x v="9"/>
    <x v="3"/>
    <n v="1469"/>
    <s v="Lvl 3"/>
    <s v="Average"/>
    <n v="4"/>
    <n v="17"/>
    <n v="0.75"/>
    <n v="0.75"/>
    <n v="20"/>
    <x v="1"/>
  </r>
  <r>
    <s v="Riggsbee"/>
    <s v="Selena"/>
    <s v="Riggsbee, Selena"/>
    <x v="9"/>
    <m/>
    <x v="9"/>
    <x v="3"/>
    <n v="1352"/>
    <s v="Lvl 1"/>
    <s v="Below Avg."/>
    <n v="3"/>
    <n v="3"/>
    <n v="0.16666666666666669"/>
    <n v="0.16666666666666669"/>
    <n v="0"/>
    <x v="2"/>
  </r>
  <r>
    <s v="Alessi"/>
    <s v="Darren"/>
    <s v="Alessi, Darren"/>
    <x v="10"/>
    <m/>
    <x v="10"/>
    <x v="3"/>
    <n v="1367"/>
    <s v="Lvl 1"/>
    <s v="Average"/>
    <n v="2"/>
    <n v="2"/>
    <n v="0.2"/>
    <n v="0.2"/>
    <n v="18"/>
    <x v="0"/>
  </r>
  <r>
    <s v="Moore"/>
    <s v="Edilberto"/>
    <s v="Moore, Edilberto"/>
    <x v="10"/>
    <m/>
    <x v="10"/>
    <x v="3"/>
    <n v="1238"/>
    <s v="Lvl 1"/>
    <s v="Below Avg."/>
    <n v="4"/>
    <n v="9"/>
    <n v="0.45"/>
    <n v="0.45"/>
    <n v="25"/>
    <x v="1"/>
  </r>
  <r>
    <s v="Pineda"/>
    <s v="Elizabeth"/>
    <s v="Pineda, Elizabeth"/>
    <x v="10"/>
    <m/>
    <x v="10"/>
    <x v="3"/>
    <n v="1512"/>
    <s v="Lvl 3"/>
    <s v="Above Avg."/>
    <n v="3"/>
    <n v="6"/>
    <n v="0.33333333333333337"/>
    <n v="0.33333333333333337"/>
    <n v="8"/>
    <x v="2"/>
  </r>
  <r>
    <s v="Yap"/>
    <s v="Ashley"/>
    <s v="Yap, Ashley"/>
    <x v="10"/>
    <m/>
    <x v="10"/>
    <x v="3"/>
    <n v="1437"/>
    <s v="Lvl 2"/>
    <s v="Average"/>
    <n v="3"/>
    <n v="7"/>
    <n v="0.44333333333333336"/>
    <n v="0.41499999999999998"/>
    <n v="12"/>
    <x v="0"/>
  </r>
  <r>
    <s v="George"/>
    <s v="Alyssa"/>
    <s v="George, Alyssa"/>
    <x v="11"/>
    <m/>
    <x v="11"/>
    <x v="3"/>
    <n v="1426"/>
    <s v="Lvl 2"/>
    <s v="Above Avg."/>
    <n v="2"/>
    <n v="7"/>
    <n v="0.7"/>
    <n v="0.7"/>
    <n v="16"/>
    <x v="0"/>
  </r>
  <r>
    <s v="Barnard"/>
    <s v="Anastacia"/>
    <s v="Barnard, Anastacia"/>
    <x v="12"/>
    <m/>
    <x v="12"/>
    <x v="3"/>
    <n v="1415"/>
    <s v="Lvl 2"/>
    <s v="Above Avg."/>
    <n v="3"/>
    <n v="6"/>
    <n v="0.33333333333333337"/>
    <n v="0.27666666666666667"/>
    <n v="21"/>
    <x v="1"/>
  </r>
  <r>
    <m/>
    <m/>
    <m/>
    <x v="13"/>
    <m/>
    <x v="13"/>
    <x v="4"/>
    <m/>
    <m/>
    <m/>
    <m/>
    <m/>
    <m/>
    <m/>
    <m/>
    <x v="3"/>
  </r>
  <r>
    <m/>
    <m/>
    <m/>
    <x v="13"/>
    <m/>
    <x v="13"/>
    <x v="4"/>
    <m/>
    <m/>
    <m/>
    <m/>
    <m/>
    <m/>
    <m/>
    <m/>
    <x v="3"/>
  </r>
  <r>
    <m/>
    <m/>
    <m/>
    <x v="13"/>
    <m/>
    <x v="13"/>
    <x v="4"/>
    <m/>
    <m/>
    <m/>
    <m/>
    <m/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C8" firstHeaderRow="1" firstDataRow="2" firstDataCol="1" rowPageCount="1" colPageCount="1"/>
  <pivotFields count="16">
    <pivotField showAll="0"/>
    <pivotField showAll="0"/>
    <pivotField showAll="0"/>
    <pivotField showAll="0">
      <items count="15"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13"/>
        <item t="default"/>
      </items>
    </pivotField>
    <pivotField showAll="0"/>
    <pivotField showAll="0">
      <items count="15"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13"/>
        <item t="default"/>
      </items>
    </pivotField>
    <pivotField axis="axisRow" showAll="0">
      <items count="6">
        <item x="3"/>
        <item x="2"/>
        <item x="1"/>
        <item x="0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Page" multipleItemSelectionAllowed="1" showAll="0">
      <items count="5">
        <item x="2"/>
        <item h="1" x="0"/>
        <item h="1" x="1"/>
        <item h="1" x="3"/>
        <item t="default"/>
      </items>
    </pivotField>
  </pivotFields>
  <rowFields count="1">
    <field x="6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15" hier="-1"/>
  </pageFields>
  <dataFields count="2">
    <dataField name="Count of Total Project Score" fld="14" subtotal="count" baseField="0" baseItem="0"/>
    <dataField name="Average of Total Project Score2" fld="14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C8"/>
  <sheetViews>
    <sheetView workbookViewId="0">
      <selection activeCell="D23" sqref="D23"/>
    </sheetView>
  </sheetViews>
  <sheetFormatPr baseColWidth="10" defaultRowHeight="15" x14ac:dyDescent="0"/>
  <cols>
    <col min="1" max="1" width="17" customWidth="1"/>
    <col min="2" max="2" width="24" customWidth="1"/>
    <col min="3" max="3" width="26.83203125" bestFit="1" customWidth="1"/>
    <col min="4" max="14" width="5.1640625" bestFit="1" customWidth="1"/>
    <col min="15" max="15" width="6.83203125" bestFit="1" customWidth="1"/>
  </cols>
  <sheetData>
    <row r="1" spans="1:3">
      <c r="A1" s="9" t="s">
        <v>60</v>
      </c>
      <c r="B1" t="s">
        <v>66</v>
      </c>
    </row>
    <row r="3" spans="1:3">
      <c r="B3" s="9" t="s">
        <v>64</v>
      </c>
    </row>
    <row r="4" spans="1:3">
      <c r="A4" s="9" t="s">
        <v>61</v>
      </c>
      <c r="B4" t="s">
        <v>63</v>
      </c>
      <c r="C4" t="s">
        <v>65</v>
      </c>
    </row>
    <row r="5" spans="1:3">
      <c r="A5" s="10" t="s">
        <v>46</v>
      </c>
      <c r="B5" s="11">
        <v>2</v>
      </c>
      <c r="C5" s="11">
        <v>4</v>
      </c>
    </row>
    <row r="6" spans="1:3">
      <c r="A6" s="10" t="s">
        <v>45</v>
      </c>
      <c r="B6" s="11">
        <v>2</v>
      </c>
      <c r="C6" s="11">
        <v>7</v>
      </c>
    </row>
    <row r="7" spans="1:3">
      <c r="A7" s="10" t="s">
        <v>48</v>
      </c>
      <c r="B7" s="11">
        <v>1</v>
      </c>
      <c r="C7" s="11">
        <v>5</v>
      </c>
    </row>
    <row r="8" spans="1:3">
      <c r="A8" s="10" t="s">
        <v>62</v>
      </c>
      <c r="B8" s="11">
        <v>5</v>
      </c>
      <c r="C8" s="11">
        <v>5.4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39997558519241921"/>
  </sheetPr>
  <dimension ref="A1:Q21"/>
  <sheetViews>
    <sheetView tabSelected="1" topLeftCell="G1" workbookViewId="0">
      <selection activeCell="Q2" sqref="Q2"/>
    </sheetView>
  </sheetViews>
  <sheetFormatPr baseColWidth="10" defaultRowHeight="15" x14ac:dyDescent="0"/>
  <cols>
    <col min="1" max="1" width="20.33203125" bestFit="1" customWidth="1"/>
    <col min="2" max="2" width="20.6640625" bestFit="1" customWidth="1"/>
    <col min="3" max="3" width="22.6640625" bestFit="1" customWidth="1"/>
    <col min="4" max="4" width="19.5" style="1" bestFit="1" customWidth="1"/>
    <col min="5" max="5" width="16.83203125" style="1" bestFit="1" customWidth="1"/>
    <col min="6" max="6" width="18.33203125" style="1" bestFit="1" customWidth="1"/>
    <col min="7" max="7" width="19.33203125" style="1" bestFit="1" customWidth="1"/>
    <col min="8" max="8" width="11.1640625" style="2" bestFit="1" customWidth="1"/>
    <col min="9" max="9" width="10.83203125" style="2"/>
    <col min="10" max="10" width="10.33203125" style="2" bestFit="1" customWidth="1"/>
    <col min="11" max="11" width="16.33203125" style="3" bestFit="1" customWidth="1"/>
    <col min="12" max="12" width="21.83203125" style="3" bestFit="1" customWidth="1"/>
    <col min="13" max="13" width="21.1640625" style="3" bestFit="1" customWidth="1"/>
    <col min="14" max="14" width="30.6640625" style="3" bestFit="1" customWidth="1"/>
    <col min="15" max="15" width="16.83203125" bestFit="1" customWidth="1"/>
    <col min="16" max="17" width="17.1640625" bestFit="1" customWidth="1"/>
  </cols>
  <sheetData>
    <row r="1" spans="1:17" s="5" customFormat="1">
      <c r="A1" s="5" t="s">
        <v>0</v>
      </c>
      <c r="B1" s="5" t="s">
        <v>1</v>
      </c>
      <c r="C1" s="5" t="s">
        <v>49</v>
      </c>
      <c r="D1" s="6" t="s">
        <v>42</v>
      </c>
      <c r="E1" s="6" t="s">
        <v>43</v>
      </c>
      <c r="F1" s="6" t="s">
        <v>50</v>
      </c>
      <c r="G1" s="6" t="s">
        <v>44</v>
      </c>
      <c r="H1" s="7" t="s">
        <v>51</v>
      </c>
      <c r="I1" s="7" t="s">
        <v>52</v>
      </c>
      <c r="J1" s="7" t="s">
        <v>53</v>
      </c>
      <c r="K1" s="8" t="s">
        <v>54</v>
      </c>
      <c r="L1" s="8" t="s">
        <v>57</v>
      </c>
      <c r="M1" s="8" t="s">
        <v>55</v>
      </c>
      <c r="N1" s="8" t="s">
        <v>56</v>
      </c>
      <c r="O1" s="5" t="s">
        <v>58</v>
      </c>
      <c r="P1" s="5" t="s">
        <v>60</v>
      </c>
      <c r="Q1" s="5" t="s">
        <v>59</v>
      </c>
    </row>
    <row r="2" spans="1:17">
      <c r="A2" t="s">
        <v>28</v>
      </c>
      <c r="B2" t="s">
        <v>29</v>
      </c>
      <c r="C2" t="str">
        <f>CONCATENATE(A2, ", ", B2)</f>
        <v>Meek, Jessica</v>
      </c>
      <c r="D2" s="1">
        <v>97</v>
      </c>
      <c r="F2" s="1">
        <v>1572</v>
      </c>
      <c r="G2" s="1" t="s">
        <v>47</v>
      </c>
      <c r="H2" s="2">
        <f>VLOOKUP($C2, [1]Comparative_Growth_Report_Rank_!$C:$H, 4, FALSE)</f>
        <v>1733</v>
      </c>
      <c r="I2" s="2" t="str">
        <f>VLOOKUP($C2, [1]Comparative_Growth_Report_Rank_!$C:$H, 5, FALSE)</f>
        <v>Lvl 4</v>
      </c>
      <c r="J2" s="2" t="str">
        <f>VLOOKUP($C2, [1]Comparative_Growth_Report_Rank_!$C:$H, 6, FALSE)</f>
        <v>Above Avg.</v>
      </c>
      <c r="K2" s="3">
        <f>COUNTIF('[2]Progress Zone Results.csv'!$M:$M, A2)</f>
        <v>3</v>
      </c>
      <c r="L2" s="3">
        <f>SUMIF('[2]Progress Zone Results.csv'!$M:$M,A2, '[2]Progress Zone Results.csv'!$AR:$AR)</f>
        <v>7</v>
      </c>
      <c r="M2" s="4">
        <f>(AVERAGEIFS('[2]Progress Zone Results.csv'!$AQ:$AQ, '[2]Progress Zone Results.csv'!$M:$M, A2))/100</f>
        <v>0.5</v>
      </c>
      <c r="N2" s="4">
        <f>(AVERAGEIFS('[2]Progress Zone Results.csv'!$BC:$BC, '[2]Progress Zone Results.csv'!$BA:$BA, "operations", '[2]Progress Zone Results.csv'!$M:$M, A2 ))/100</f>
        <v>0.33500000000000002</v>
      </c>
      <c r="O2">
        <f>SUMIF([3]Sheet1!$B:$B, A2,[3]Sheet1!$E:$E)+SUMIF([3]Sheet1!$B:$B, A2,[3]Sheet1!$F:$F)+SUMIF([3]Sheet1!$B:$B, A2,[3]Sheet1!$G:$G)</f>
        <v>11</v>
      </c>
      <c r="P2" t="str">
        <f>LOOKUP(O2,{0,10,20}, {"Blue","Green","Orange"})</f>
        <v>Green</v>
      </c>
      <c r="Q2">
        <f ca="1">RANDBETWEEN(1,5)</f>
        <v>4</v>
      </c>
    </row>
    <row r="3" spans="1:17">
      <c r="A3" t="s">
        <v>12</v>
      </c>
      <c r="B3" t="s">
        <v>13</v>
      </c>
      <c r="C3" t="str">
        <f t="shared" ref="C3:C21" si="0">CONCATENATE(A3, ", ", B3)</f>
        <v>Dipasqua-heller, Lauren</v>
      </c>
      <c r="D3" s="1">
        <v>96</v>
      </c>
      <c r="F3" s="1">
        <v>1546</v>
      </c>
      <c r="G3" s="1" t="s">
        <v>47</v>
      </c>
      <c r="H3" s="2">
        <f>VLOOKUP($C3, [1]Comparative_Growth_Report_Rank_!$C:$H, 4, FALSE)</f>
        <v>1733</v>
      </c>
      <c r="I3" s="2" t="str">
        <f>VLOOKUP($C3, [1]Comparative_Growth_Report_Rank_!$C:$H, 5, FALSE)</f>
        <v>Lvl 4</v>
      </c>
      <c r="J3" s="2" t="str">
        <f>VLOOKUP($C3, [1]Comparative_Growth_Report_Rank_!$C:$H, 6, FALSE)</f>
        <v>Above Avg.</v>
      </c>
      <c r="K3" s="3">
        <f>COUNTIF('[2]Progress Zone Results.csv'!$M:$M, A3)</f>
        <v>4</v>
      </c>
      <c r="L3" s="3">
        <f>SUMIF('[2]Progress Zone Results.csv'!$M:$M,A3, '[2]Progress Zone Results.csv'!$AR:$AR)</f>
        <v>9</v>
      </c>
      <c r="M3" s="4">
        <f>(AVERAGEIFS('[2]Progress Zone Results.csv'!$AQ:$AQ, '[2]Progress Zone Results.csv'!$M:$M, A3))/100</f>
        <v>0.4375</v>
      </c>
      <c r="N3" s="4">
        <f>(AVERAGEIFS('[2]Progress Zone Results.csv'!$BC:$BC, '[2]Progress Zone Results.csv'!$BA:$BA, "operations", '[2]Progress Zone Results.csv'!$M:$M, A3 ))/100</f>
        <v>0.75</v>
      </c>
      <c r="O3">
        <f>SUMIF([3]Sheet1!$B:$B, A3,[3]Sheet1!$E:$E)+SUMIF([3]Sheet1!$B:$B, A3,[3]Sheet1!$F:$F)+SUMIF([3]Sheet1!$B:$B, A3,[3]Sheet1!$G:$G)</f>
        <v>15</v>
      </c>
      <c r="P3" t="str">
        <f>LOOKUP(O3,{0,10,20}, {"Blue","Green","Orange"})</f>
        <v>Green</v>
      </c>
      <c r="Q3">
        <f t="shared" ref="Q3:Q21" ca="1" si="1">RANDBETWEEN(1,5)</f>
        <v>5</v>
      </c>
    </row>
    <row r="4" spans="1:17">
      <c r="A4" t="s">
        <v>22</v>
      </c>
      <c r="B4" t="s">
        <v>23</v>
      </c>
      <c r="C4" t="str">
        <f t="shared" si="0"/>
        <v>Guardado-menjivar, Tiara</v>
      </c>
      <c r="D4" s="1">
        <v>78</v>
      </c>
      <c r="F4" s="1">
        <v>1440</v>
      </c>
      <c r="G4" s="1" t="s">
        <v>47</v>
      </c>
      <c r="H4" s="2">
        <f>VLOOKUP($C4, [1]Comparative_Growth_Report_Rank_!$C:$H, 4, FALSE)</f>
        <v>1426</v>
      </c>
      <c r="I4" s="2" t="str">
        <f>VLOOKUP($C4, [1]Comparative_Growth_Report_Rank_!$C:$H, 5, FALSE)</f>
        <v>Lvl 2</v>
      </c>
      <c r="J4" s="2" t="str">
        <f>VLOOKUP($C4, [1]Comparative_Growth_Report_Rank_!$C:$H, 6, FALSE)</f>
        <v>Below Avg.</v>
      </c>
      <c r="K4" s="3">
        <f>COUNTIF('[2]Progress Zone Results.csv'!$M:$M, A4)</f>
        <v>3</v>
      </c>
      <c r="L4" s="3">
        <f>SUMIF('[2]Progress Zone Results.csv'!$M:$M,A4, '[2]Progress Zone Results.csv'!$AR:$AR)</f>
        <v>4</v>
      </c>
      <c r="M4" s="4">
        <f>(AVERAGEIFS('[2]Progress Zone Results.csv'!$AQ:$AQ, '[2]Progress Zone Results.csv'!$M:$M, A4))/100</f>
        <v>0.33333333333333337</v>
      </c>
      <c r="N4" s="4">
        <f>(AVERAGEIFS('[2]Progress Zone Results.csv'!$BC:$BC, '[2]Progress Zone Results.csv'!$BA:$BA, "operations", '[2]Progress Zone Results.csv'!$M:$M, A4 ))/100</f>
        <v>0</v>
      </c>
      <c r="O4">
        <f>SUMIF([3]Sheet1!$B:$B, A4,[3]Sheet1!$E:$E)+SUMIF([3]Sheet1!$B:$B, A4,[3]Sheet1!$F:$F)+SUMIF([3]Sheet1!$B:$B, A4,[3]Sheet1!$G:$G)</f>
        <v>18</v>
      </c>
      <c r="P4" t="str">
        <f>LOOKUP(O4,{0,10,20}, {"Blue","Green","Orange"})</f>
        <v>Green</v>
      </c>
      <c r="Q4">
        <f t="shared" ca="1" si="1"/>
        <v>4</v>
      </c>
    </row>
    <row r="5" spans="1:17">
      <c r="A5" t="s">
        <v>16</v>
      </c>
      <c r="B5" t="s">
        <v>17</v>
      </c>
      <c r="C5" t="str">
        <f t="shared" si="0"/>
        <v>Franco-enriquez, Kathleen</v>
      </c>
      <c r="D5" s="1">
        <v>59</v>
      </c>
      <c r="F5" s="1">
        <v>1395</v>
      </c>
      <c r="G5" s="1" t="s">
        <v>48</v>
      </c>
      <c r="H5" s="2">
        <f>VLOOKUP($C5, [1]Comparative_Growth_Report_Rank_!$C:$H, 4, FALSE)</f>
        <v>1426</v>
      </c>
      <c r="I5" s="2" t="str">
        <f>VLOOKUP($C5, [1]Comparative_Growth_Report_Rank_!$C:$H, 5, FALSE)</f>
        <v>Lvl 2</v>
      </c>
      <c r="J5" s="2" t="str">
        <f>VLOOKUP($C5, [1]Comparative_Growth_Report_Rank_!$C:$H, 6, FALSE)</f>
        <v>Below Avg.</v>
      </c>
      <c r="K5" s="3">
        <f>COUNTIF('[2]Progress Zone Results.csv'!$M:$M, A5)</f>
        <v>3</v>
      </c>
      <c r="L5" s="3">
        <f>SUMIF('[2]Progress Zone Results.csv'!$M:$M,A5, '[2]Progress Zone Results.csv'!$AR:$AR)</f>
        <v>9</v>
      </c>
      <c r="M5" s="4">
        <f>(AVERAGEIFS('[2]Progress Zone Results.csv'!$AQ:$AQ, '[2]Progress Zone Results.csv'!$M:$M, A5))/100</f>
        <v>0.72333333333333327</v>
      </c>
      <c r="N5" s="4">
        <f>(AVERAGEIFS('[2]Progress Zone Results.csv'!$BC:$BC, '[2]Progress Zone Results.csv'!$BA:$BA, "operations", '[2]Progress Zone Results.csv'!$M:$M, A5 ))/100</f>
        <v>0.5</v>
      </c>
      <c r="O5">
        <f>SUMIF([3]Sheet1!$B:$B, A5,[3]Sheet1!$E:$E)+SUMIF([3]Sheet1!$B:$B, A5,[3]Sheet1!$F:$F)+SUMIF([3]Sheet1!$B:$B, A5,[3]Sheet1!$G:$G)</f>
        <v>14</v>
      </c>
      <c r="P5" t="str">
        <f>LOOKUP(O5,{0,10,20}, {"Blue","Green","Orange"})</f>
        <v>Green</v>
      </c>
      <c r="Q5">
        <f t="shared" ca="1" si="1"/>
        <v>3</v>
      </c>
    </row>
    <row r="6" spans="1:17">
      <c r="A6" t="s">
        <v>36</v>
      </c>
      <c r="B6" t="s">
        <v>37</v>
      </c>
      <c r="C6" t="str">
        <f t="shared" si="0"/>
        <v>Spinelli, Edwin</v>
      </c>
      <c r="D6" s="1">
        <v>59</v>
      </c>
      <c r="F6" s="1">
        <v>1395</v>
      </c>
      <c r="G6" s="1" t="s">
        <v>48</v>
      </c>
      <c r="H6" s="2">
        <f>VLOOKUP($C6, [1]Comparative_Growth_Report_Rank_!$C:$H, 4, FALSE)</f>
        <v>1479</v>
      </c>
      <c r="I6" s="2" t="str">
        <f>VLOOKUP($C6, [1]Comparative_Growth_Report_Rank_!$C:$H, 5, FALSE)</f>
        <v>Lvl 3</v>
      </c>
      <c r="J6" s="2" t="str">
        <f>VLOOKUP($C6, [1]Comparative_Growth_Report_Rank_!$C:$H, 6, FALSE)</f>
        <v>Average</v>
      </c>
      <c r="K6" s="3">
        <f>COUNTIF('[2]Progress Zone Results.csv'!$M:$M, A6)</f>
        <v>5</v>
      </c>
      <c r="L6" s="3">
        <f>SUMIF('[2]Progress Zone Results.csv'!$M:$M,A6, '[2]Progress Zone Results.csv'!$AR:$AR)</f>
        <v>7</v>
      </c>
      <c r="M6" s="4">
        <f>(AVERAGEIFS('[2]Progress Zone Results.csv'!$AQ:$AQ, '[2]Progress Zone Results.csv'!$M:$M, A6))/100</f>
        <v>0.28000000000000003</v>
      </c>
      <c r="N6" s="4">
        <f>(AVERAGEIFS('[2]Progress Zone Results.csv'!$BC:$BC, '[2]Progress Zone Results.csv'!$BA:$BA, "operations", '[2]Progress Zone Results.csv'!$M:$M, A6 ))/100</f>
        <v>0.35</v>
      </c>
      <c r="O6">
        <f>SUMIF([3]Sheet1!$B:$B, A6,[3]Sheet1!$E:$E)+SUMIF([3]Sheet1!$B:$B, A6,[3]Sheet1!$F:$F)+SUMIF([3]Sheet1!$B:$B, A6,[3]Sheet1!$G:$G)</f>
        <v>25</v>
      </c>
      <c r="P6" t="str">
        <f>LOOKUP(O6,{0,10,20}, {"Blue","Green","Orange"})</f>
        <v>Orange</v>
      </c>
      <c r="Q6">
        <f t="shared" ca="1" si="1"/>
        <v>2</v>
      </c>
    </row>
    <row r="7" spans="1:17">
      <c r="A7" t="s">
        <v>38</v>
      </c>
      <c r="B7" t="s">
        <v>39</v>
      </c>
      <c r="C7" t="str">
        <f t="shared" si="0"/>
        <v>Wihongi, Blake</v>
      </c>
      <c r="D7" s="1">
        <v>54</v>
      </c>
      <c r="F7" s="1">
        <v>1384</v>
      </c>
      <c r="G7" s="1" t="s">
        <v>48</v>
      </c>
      <c r="H7" s="2">
        <f>VLOOKUP($C7, [1]Comparative_Growth_Report_Rank_!$C:$H, 4, FALSE)</f>
        <v>1597</v>
      </c>
      <c r="I7" s="2" t="str">
        <f>VLOOKUP($C7, [1]Comparative_Growth_Report_Rank_!$C:$H, 5, FALSE)</f>
        <v>Lvl 4</v>
      </c>
      <c r="J7" s="2" t="str">
        <f>VLOOKUP($C7, [1]Comparative_Growth_Report_Rank_!$C:$H, 6, FALSE)</f>
        <v>Above Avg.</v>
      </c>
      <c r="K7" s="3">
        <f>COUNTIF('[2]Progress Zone Results.csv'!$M:$M, A7)</f>
        <v>3</v>
      </c>
      <c r="L7" s="3">
        <f>SUMIF('[2]Progress Zone Results.csv'!$M:$M,A7, '[2]Progress Zone Results.csv'!$AR:$AR)</f>
        <v>18</v>
      </c>
      <c r="M7" s="4">
        <f>(AVERAGEIFS('[2]Progress Zone Results.csv'!$AQ:$AQ, '[2]Progress Zone Results.csv'!$M:$M, A7))/100</f>
        <v>0.77666666666666673</v>
      </c>
      <c r="N7" s="4">
        <f>(AVERAGEIFS('[2]Progress Zone Results.csv'!$BC:$BC, '[2]Progress Zone Results.csv'!$BA:$BA, "operations", '[2]Progress Zone Results.csv'!$M:$M, A7 ))/100</f>
        <v>0.66500000000000004</v>
      </c>
      <c r="O7">
        <f>SUMIF([3]Sheet1!$B:$B, A7,[3]Sheet1!$E:$E)+SUMIF([3]Sheet1!$B:$B, A7,[3]Sheet1!$F:$F)+SUMIF([3]Sheet1!$B:$B, A7,[3]Sheet1!$G:$G)</f>
        <v>5</v>
      </c>
      <c r="P7" t="str">
        <f>LOOKUP(O7,{0,10,20}, {"Blue","Green","Orange"})</f>
        <v>Blue</v>
      </c>
      <c r="Q7">
        <f t="shared" ca="1" si="1"/>
        <v>4</v>
      </c>
    </row>
    <row r="8" spans="1:17">
      <c r="A8" t="s">
        <v>14</v>
      </c>
      <c r="B8" t="s">
        <v>15</v>
      </c>
      <c r="C8" t="str">
        <f t="shared" si="0"/>
        <v>Ducksworth, Nicolas</v>
      </c>
      <c r="D8" s="1">
        <v>43</v>
      </c>
      <c r="F8" s="1">
        <v>1363</v>
      </c>
      <c r="G8" s="1" t="s">
        <v>45</v>
      </c>
      <c r="H8" s="2">
        <f>VLOOKUP($C8, [1]Comparative_Growth_Report_Rank_!$C:$H, 4, FALSE)</f>
        <v>1550</v>
      </c>
      <c r="I8" s="2" t="str">
        <f>VLOOKUP($C8, [1]Comparative_Growth_Report_Rank_!$C:$H, 5, FALSE)</f>
        <v>Lvl 4</v>
      </c>
      <c r="J8" s="2" t="str">
        <f>VLOOKUP($C8, [1]Comparative_Growth_Report_Rank_!$C:$H, 6, FALSE)</f>
        <v>Above Avg.</v>
      </c>
      <c r="K8" s="3">
        <f>COUNTIF('[2]Progress Zone Results.csv'!$M:$M, A8)</f>
        <v>3</v>
      </c>
      <c r="L8" s="3">
        <f>SUMIF('[2]Progress Zone Results.csv'!$M:$M,A8, '[2]Progress Zone Results.csv'!$AR:$AR)</f>
        <v>1</v>
      </c>
      <c r="M8" s="4">
        <f>(AVERAGEIFS('[2]Progress Zone Results.csv'!$AQ:$AQ, '[2]Progress Zone Results.csv'!$M:$M, A8))/100</f>
        <v>6.6666666666666666E-2</v>
      </c>
      <c r="N8" s="4">
        <f>(AVERAGEIFS('[2]Progress Zone Results.csv'!$BC:$BC, '[2]Progress Zone Results.csv'!$BA:$BA, "operations", '[2]Progress Zone Results.csv'!$M:$M, A8 ))/100</f>
        <v>6.6666666666666666E-2</v>
      </c>
      <c r="O8">
        <f>SUMIF([3]Sheet1!$B:$B, A8,[3]Sheet1!$E:$E)+SUMIF([3]Sheet1!$B:$B, A8,[3]Sheet1!$F:$F)+SUMIF([3]Sheet1!$B:$B, A8,[3]Sheet1!$G:$G)</f>
        <v>15</v>
      </c>
      <c r="P8" t="str">
        <f>LOOKUP(O8,{0,10,20}, {"Blue","Green","Orange"})</f>
        <v>Green</v>
      </c>
      <c r="Q8">
        <f t="shared" ca="1" si="1"/>
        <v>5</v>
      </c>
    </row>
    <row r="9" spans="1:17">
      <c r="A9" t="s">
        <v>26</v>
      </c>
      <c r="B9" t="s">
        <v>27</v>
      </c>
      <c r="C9" t="str">
        <f t="shared" si="0"/>
        <v>Johnson, Raymond</v>
      </c>
      <c r="D9" s="1">
        <v>33</v>
      </c>
      <c r="F9" s="1">
        <v>1341</v>
      </c>
      <c r="G9" s="1" t="s">
        <v>45</v>
      </c>
      <c r="H9" s="2">
        <f>VLOOKUP($C9, [1]Comparative_Growth_Report_Rank_!$C:$H, 4, FALSE)</f>
        <v>1352</v>
      </c>
      <c r="I9" s="2" t="str">
        <f>VLOOKUP($C9, [1]Comparative_Growth_Report_Rank_!$C:$H, 5, FALSE)</f>
        <v>Lvl 1</v>
      </c>
      <c r="J9" s="2" t="str">
        <f>VLOOKUP($C9, [1]Comparative_Growth_Report_Rank_!$C:$H, 6, FALSE)</f>
        <v>Below Avg.</v>
      </c>
      <c r="K9" s="3">
        <f>COUNTIF('[2]Progress Zone Results.csv'!$M:$M, A9)</f>
        <v>2</v>
      </c>
      <c r="L9" s="3">
        <f>SUMIF('[2]Progress Zone Results.csv'!$M:$M,A9, '[2]Progress Zone Results.csv'!$AR:$AR)</f>
        <v>1</v>
      </c>
      <c r="M9" s="4">
        <f>(AVERAGEIFS('[2]Progress Zone Results.csv'!$AQ:$AQ, '[2]Progress Zone Results.csv'!$M:$M, A9))/100</f>
        <v>8.5000000000000006E-2</v>
      </c>
      <c r="N9" s="4">
        <f>(AVERAGEIFS('[2]Progress Zone Results.csv'!$BC:$BC, '[2]Progress Zone Results.csv'!$BA:$BA, "operations", '[2]Progress Zone Results.csv'!$M:$M, A9 ))/100</f>
        <v>0.17</v>
      </c>
      <c r="O9">
        <f>SUMIF([3]Sheet1!$B:$B, A9,[3]Sheet1!$E:$E)+SUMIF([3]Sheet1!$B:$B, A9,[3]Sheet1!$F:$F)+SUMIF([3]Sheet1!$B:$B, A9,[3]Sheet1!$G:$G)</f>
        <v>6</v>
      </c>
      <c r="P9" t="str">
        <f>LOOKUP(O9,{0,10,20}, {"Blue","Green","Orange"})</f>
        <v>Blue</v>
      </c>
      <c r="Q9">
        <f t="shared" ca="1" si="1"/>
        <v>4</v>
      </c>
    </row>
    <row r="10" spans="1:17">
      <c r="A10" t="s">
        <v>8</v>
      </c>
      <c r="B10" t="s">
        <v>9</v>
      </c>
      <c r="C10" t="str">
        <f t="shared" si="0"/>
        <v>Brown, Liz  ngan</v>
      </c>
      <c r="D10" s="1">
        <v>27</v>
      </c>
      <c r="F10" s="1">
        <v>1329</v>
      </c>
      <c r="G10" s="1" t="s">
        <v>45</v>
      </c>
      <c r="H10" s="2">
        <f>VLOOKUP($C10, [1]Comparative_Growth_Report_Rank_!$C:$H, 4, FALSE)</f>
        <v>1392</v>
      </c>
      <c r="I10" s="2" t="str">
        <f>VLOOKUP($C10, [1]Comparative_Growth_Report_Rank_!$C:$H, 5, FALSE)</f>
        <v>Lvl 1</v>
      </c>
      <c r="J10" s="2" t="str">
        <f>VLOOKUP($C10, [1]Comparative_Growth_Report_Rank_!$C:$H, 6, FALSE)</f>
        <v>Average</v>
      </c>
      <c r="K10" s="3">
        <f>COUNTIF('[2]Progress Zone Results.csv'!$M:$M, A10)</f>
        <v>2</v>
      </c>
      <c r="L10" s="3">
        <f>SUMIF('[2]Progress Zone Results.csv'!$M:$M,A10, '[2]Progress Zone Results.csv'!$AR:$AR)</f>
        <v>6</v>
      </c>
      <c r="M10" s="4">
        <f>(AVERAGEIFS('[2]Progress Zone Results.csv'!$AQ:$AQ, '[2]Progress Zone Results.csv'!$M:$M, A10))/100</f>
        <v>1</v>
      </c>
      <c r="N10" s="4">
        <f>(AVERAGEIFS('[2]Progress Zone Results.csv'!$BC:$BC, '[2]Progress Zone Results.csv'!$BA:$BA, "operations", '[2]Progress Zone Results.csv'!$M:$M, A10 ))/100</f>
        <v>1</v>
      </c>
      <c r="O10">
        <f>SUMIF([3]Sheet1!$B:$B, A10,[3]Sheet1!$E:$E)+SUMIF([3]Sheet1!$B:$B, A10,[3]Sheet1!$F:$F)+SUMIF([3]Sheet1!$B:$B, A10,[3]Sheet1!$G:$G)</f>
        <v>8</v>
      </c>
      <c r="P10" t="str">
        <f>LOOKUP(O10,{0,10,20}, {"Blue","Green","Orange"})</f>
        <v>Blue</v>
      </c>
      <c r="Q10">
        <f t="shared" ca="1" si="1"/>
        <v>3</v>
      </c>
    </row>
    <row r="11" spans="1:17">
      <c r="A11" t="s">
        <v>24</v>
      </c>
      <c r="B11" t="s">
        <v>25</v>
      </c>
      <c r="C11" t="str">
        <f t="shared" si="0"/>
        <v>Hefley, Jacob</v>
      </c>
      <c r="D11" s="1">
        <v>27</v>
      </c>
      <c r="F11" s="1">
        <v>1329</v>
      </c>
      <c r="G11" s="1" t="s">
        <v>45</v>
      </c>
      <c r="H11" s="2">
        <f>VLOOKUP($C11, [1]Comparative_Growth_Report_Rank_!$C:$H, 4, FALSE)</f>
        <v>1448</v>
      </c>
      <c r="I11" s="2" t="str">
        <f>VLOOKUP($C11, [1]Comparative_Growth_Report_Rank_!$C:$H, 5, FALSE)</f>
        <v>Lvl 2</v>
      </c>
      <c r="J11" s="2" t="str">
        <f>VLOOKUP($C11, [1]Comparative_Growth_Report_Rank_!$C:$H, 6, FALSE)</f>
        <v>Average</v>
      </c>
      <c r="K11" s="3">
        <f>COUNTIF('[2]Progress Zone Results.csv'!$M:$M, A11)</f>
        <v>3</v>
      </c>
      <c r="L11" s="3">
        <f>SUMIF('[2]Progress Zone Results.csv'!$M:$M,A11, '[2]Progress Zone Results.csv'!$AR:$AR)</f>
        <v>9</v>
      </c>
      <c r="M11" s="4">
        <f>(AVERAGEIFS('[2]Progress Zone Results.csv'!$AQ:$AQ, '[2]Progress Zone Results.csv'!$M:$M, A11))/100</f>
        <v>0.77666666666666673</v>
      </c>
      <c r="N11" s="4">
        <f>(AVERAGEIFS('[2]Progress Zone Results.csv'!$BC:$BC, '[2]Progress Zone Results.csv'!$BA:$BA, "operations", '[2]Progress Zone Results.csv'!$M:$M, A11 ))/100</f>
        <v>0.66500000000000004</v>
      </c>
      <c r="O11">
        <f>SUMIF([3]Sheet1!$B:$B, A11,[3]Sheet1!$E:$E)+SUMIF([3]Sheet1!$B:$B, A11,[3]Sheet1!$F:$F)+SUMIF([3]Sheet1!$B:$B, A11,[3]Sheet1!$G:$G)</f>
        <v>15</v>
      </c>
      <c r="P11" t="str">
        <f>LOOKUP(O11,{0,10,20}, {"Blue","Green","Orange"})</f>
        <v>Green</v>
      </c>
      <c r="Q11">
        <f t="shared" ca="1" si="1"/>
        <v>1</v>
      </c>
    </row>
    <row r="12" spans="1:17">
      <c r="A12" t="s">
        <v>2</v>
      </c>
      <c r="B12" t="s">
        <v>3</v>
      </c>
      <c r="C12" t="str">
        <f t="shared" si="0"/>
        <v>Abbo, Amir</v>
      </c>
      <c r="D12" s="1">
        <v>22</v>
      </c>
      <c r="F12" s="1">
        <v>1317</v>
      </c>
      <c r="G12" s="1" t="s">
        <v>45</v>
      </c>
      <c r="H12" s="2">
        <f>VLOOKUP($C12, [1]Comparative_Growth_Report_Rank_!$C:$H, 4, FALSE)</f>
        <v>1426</v>
      </c>
      <c r="I12" s="2" t="str">
        <f>VLOOKUP($C12, [1]Comparative_Growth_Report_Rank_!$C:$H, 5, FALSE)</f>
        <v>Lvl 2</v>
      </c>
      <c r="J12" s="2" t="str">
        <f>VLOOKUP($C12, [1]Comparative_Growth_Report_Rank_!$C:$H, 6, FALSE)</f>
        <v>Average</v>
      </c>
      <c r="K12" s="3">
        <f>COUNTIF('[2]Progress Zone Results.csv'!$M:$M, A12)</f>
        <v>2</v>
      </c>
      <c r="L12" s="3">
        <f>SUMIF('[2]Progress Zone Results.csv'!$M:$M,A12, '[2]Progress Zone Results.csv'!$AR:$AR)</f>
        <v>6</v>
      </c>
      <c r="M12" s="4">
        <f>(AVERAGEIFS('[2]Progress Zone Results.csv'!$AQ:$AQ, '[2]Progress Zone Results.csv'!$M:$M, A12))/100</f>
        <v>0.5</v>
      </c>
      <c r="N12" s="4">
        <f>(AVERAGEIFS('[2]Progress Zone Results.csv'!$BC:$BC, '[2]Progress Zone Results.csv'!$BA:$BA, "operations", '[2]Progress Zone Results.csv'!$M:$M, A12 ))/100</f>
        <v>1</v>
      </c>
      <c r="O12">
        <f>SUMIF([3]Sheet1!$B:$B, A12,[3]Sheet1!$E:$E)+SUMIF([3]Sheet1!$B:$B, A12,[3]Sheet1!$F:$F)+SUMIF([3]Sheet1!$B:$B, A12,[3]Sheet1!$G:$G)</f>
        <v>19</v>
      </c>
      <c r="P12" t="str">
        <f>LOOKUP(O12,{0,10,20}, {"Blue","Green","Orange"})</f>
        <v>Green</v>
      </c>
      <c r="Q12">
        <f t="shared" ca="1" si="1"/>
        <v>4</v>
      </c>
    </row>
    <row r="13" spans="1:17">
      <c r="A13" t="s">
        <v>10</v>
      </c>
      <c r="B13" t="s">
        <v>11</v>
      </c>
      <c r="C13" t="str">
        <f t="shared" si="0"/>
        <v>Carter, Kristianna</v>
      </c>
      <c r="D13" s="1">
        <v>22</v>
      </c>
      <c r="F13" s="1">
        <v>1317</v>
      </c>
      <c r="G13" s="1" t="s">
        <v>45</v>
      </c>
      <c r="H13" s="2">
        <f>VLOOKUP($C13, [1]Comparative_Growth_Report_Rank_!$C:$H, 4, FALSE)</f>
        <v>1337</v>
      </c>
      <c r="I13" s="2" t="str">
        <f>VLOOKUP($C13, [1]Comparative_Growth_Report_Rank_!$C:$H, 5, FALSE)</f>
        <v>Lvl 1</v>
      </c>
      <c r="J13" s="2" t="str">
        <f>VLOOKUP($C13, [1]Comparative_Growth_Report_Rank_!$C:$H, 6, FALSE)</f>
        <v>Below Avg.</v>
      </c>
      <c r="K13" s="3">
        <f>COUNTIF('[2]Progress Zone Results.csv'!$M:$M, A13)</f>
        <v>3</v>
      </c>
      <c r="L13" s="3">
        <f>SUMIF('[2]Progress Zone Results.csv'!$M:$M,A13, '[2]Progress Zone Results.csv'!$AR:$AR)</f>
        <v>4</v>
      </c>
      <c r="M13" s="4">
        <f>(AVERAGEIFS('[2]Progress Zone Results.csv'!$AQ:$AQ, '[2]Progress Zone Results.csv'!$M:$M, A13))/100</f>
        <v>0.24333333333333332</v>
      </c>
      <c r="N13" s="4">
        <f>(AVERAGEIFS('[2]Progress Zone Results.csv'!$BC:$BC, '[2]Progress Zone Results.csv'!$BA:$BA, "operations", '[2]Progress Zone Results.csv'!$M:$M, A13 ))/100</f>
        <v>0.24333333333333332</v>
      </c>
      <c r="O13">
        <f>SUMIF([3]Sheet1!$B:$B, A13,[3]Sheet1!$E:$E)+SUMIF([3]Sheet1!$B:$B, A13,[3]Sheet1!$F:$F)+SUMIF([3]Sheet1!$B:$B, A13,[3]Sheet1!$G:$G)</f>
        <v>18</v>
      </c>
      <c r="P13" t="str">
        <f>LOOKUP(O13,{0,10,20}, {"Blue","Green","Orange"})</f>
        <v>Green</v>
      </c>
      <c r="Q13">
        <f t="shared" ca="1" si="1"/>
        <v>2</v>
      </c>
    </row>
    <row r="14" spans="1:17">
      <c r="A14" t="s">
        <v>18</v>
      </c>
      <c r="B14" t="s">
        <v>19</v>
      </c>
      <c r="C14" t="str">
        <f t="shared" si="0"/>
        <v>Galindo, Tehani</v>
      </c>
      <c r="D14" s="1">
        <v>16</v>
      </c>
      <c r="F14" s="1">
        <v>1304</v>
      </c>
      <c r="G14" s="1" t="s">
        <v>46</v>
      </c>
      <c r="H14" s="2">
        <f>VLOOKUP($C14, [1]Comparative_Growth_Report_Rank_!$C:$H, 4, FALSE)</f>
        <v>1469</v>
      </c>
      <c r="I14" s="2" t="str">
        <f>VLOOKUP($C14, [1]Comparative_Growth_Report_Rank_!$C:$H, 5, FALSE)</f>
        <v>Lvl 3</v>
      </c>
      <c r="J14" s="2" t="str">
        <f>VLOOKUP($C14, [1]Comparative_Growth_Report_Rank_!$C:$H, 6, FALSE)</f>
        <v>Average</v>
      </c>
      <c r="K14" s="3">
        <f>COUNTIF('[2]Progress Zone Results.csv'!$M:$M, A14)</f>
        <v>4</v>
      </c>
      <c r="L14" s="3">
        <f>SUMIF('[2]Progress Zone Results.csv'!$M:$M,A14, '[2]Progress Zone Results.csv'!$AR:$AR)</f>
        <v>17</v>
      </c>
      <c r="M14" s="4">
        <f>(AVERAGEIFS('[2]Progress Zone Results.csv'!$AQ:$AQ, '[2]Progress Zone Results.csv'!$M:$M, A14))/100</f>
        <v>0.75</v>
      </c>
      <c r="N14" s="4">
        <f>(AVERAGEIFS('[2]Progress Zone Results.csv'!$BC:$BC, '[2]Progress Zone Results.csv'!$BA:$BA, "operations", '[2]Progress Zone Results.csv'!$M:$M, A14 ))/100</f>
        <v>0.75</v>
      </c>
      <c r="O14">
        <f>SUMIF([3]Sheet1!$B:$B, A14,[3]Sheet1!$E:$E)+SUMIF([3]Sheet1!$B:$B, A14,[3]Sheet1!$F:$F)+SUMIF([3]Sheet1!$B:$B, A14,[3]Sheet1!$G:$G)</f>
        <v>20</v>
      </c>
      <c r="P14" t="str">
        <f>LOOKUP(O14,{0,10,20}, {"Blue","Green","Orange"})</f>
        <v>Orange</v>
      </c>
      <c r="Q14">
        <f t="shared" ca="1" si="1"/>
        <v>5</v>
      </c>
    </row>
    <row r="15" spans="1:17">
      <c r="A15" t="s">
        <v>34</v>
      </c>
      <c r="B15" t="s">
        <v>35</v>
      </c>
      <c r="C15" t="str">
        <f t="shared" si="0"/>
        <v>Riggsbee, Selena</v>
      </c>
      <c r="D15" s="1">
        <v>16</v>
      </c>
      <c r="F15" s="1">
        <v>1304</v>
      </c>
      <c r="G15" s="1" t="s">
        <v>46</v>
      </c>
      <c r="H15" s="2">
        <f>VLOOKUP($C15, [1]Comparative_Growth_Report_Rank_!$C:$H, 4, FALSE)</f>
        <v>1352</v>
      </c>
      <c r="I15" s="2" t="str">
        <f>VLOOKUP($C15, [1]Comparative_Growth_Report_Rank_!$C:$H, 5, FALSE)</f>
        <v>Lvl 1</v>
      </c>
      <c r="J15" s="2" t="str">
        <f>VLOOKUP($C15, [1]Comparative_Growth_Report_Rank_!$C:$H, 6, FALSE)</f>
        <v>Below Avg.</v>
      </c>
      <c r="K15" s="3">
        <f>COUNTIF('[2]Progress Zone Results.csv'!$M:$M, A15)</f>
        <v>3</v>
      </c>
      <c r="L15" s="3">
        <f>SUMIF('[2]Progress Zone Results.csv'!$M:$M,A15, '[2]Progress Zone Results.csv'!$AR:$AR)</f>
        <v>3</v>
      </c>
      <c r="M15" s="4">
        <f>(AVERAGEIFS('[2]Progress Zone Results.csv'!$AQ:$AQ, '[2]Progress Zone Results.csv'!$M:$M, A15))/100</f>
        <v>0.16666666666666669</v>
      </c>
      <c r="N15" s="4">
        <f>(AVERAGEIFS('[2]Progress Zone Results.csv'!$BC:$BC, '[2]Progress Zone Results.csv'!$BA:$BA, "operations", '[2]Progress Zone Results.csv'!$M:$M, A15 ))/100</f>
        <v>0.16666666666666669</v>
      </c>
      <c r="O15">
        <f>SUMIF([3]Sheet1!$B:$B, A15,[3]Sheet1!$E:$E)+SUMIF([3]Sheet1!$B:$B, A15,[3]Sheet1!$F:$F)+SUMIF([3]Sheet1!$B:$B, A15,[3]Sheet1!$G:$G)</f>
        <v>0</v>
      </c>
      <c r="P15" t="str">
        <f>LOOKUP(O15,{0,10,20}, {"Blue","Green","Orange"})</f>
        <v>Blue</v>
      </c>
      <c r="Q15">
        <f t="shared" ca="1" si="1"/>
        <v>3</v>
      </c>
    </row>
    <row r="16" spans="1:17">
      <c r="A16" t="s">
        <v>4</v>
      </c>
      <c r="B16" t="s">
        <v>5</v>
      </c>
      <c r="C16" t="str">
        <f t="shared" si="0"/>
        <v>Alessi, Darren</v>
      </c>
      <c r="D16" s="1">
        <v>11</v>
      </c>
      <c r="F16" s="1">
        <v>1291</v>
      </c>
      <c r="G16" s="1" t="s">
        <v>46</v>
      </c>
      <c r="H16" s="2">
        <f>VLOOKUP($C16, [1]Comparative_Growth_Report_Rank_!$C:$H, 4, FALSE)</f>
        <v>1367</v>
      </c>
      <c r="I16" s="2" t="str">
        <f>VLOOKUP($C16, [1]Comparative_Growth_Report_Rank_!$C:$H, 5, FALSE)</f>
        <v>Lvl 1</v>
      </c>
      <c r="J16" s="2" t="str">
        <f>VLOOKUP($C16, [1]Comparative_Growth_Report_Rank_!$C:$H, 6, FALSE)</f>
        <v>Average</v>
      </c>
      <c r="K16" s="3">
        <f>COUNTIF('[2]Progress Zone Results.csv'!$M:$M, A16)</f>
        <v>2</v>
      </c>
      <c r="L16" s="3">
        <f>SUMIF('[2]Progress Zone Results.csv'!$M:$M,A16, '[2]Progress Zone Results.csv'!$AR:$AR)</f>
        <v>2</v>
      </c>
      <c r="M16" s="4">
        <f>(AVERAGEIFS('[2]Progress Zone Results.csv'!$AQ:$AQ, '[2]Progress Zone Results.csv'!$M:$M, A16))/100</f>
        <v>0.2</v>
      </c>
      <c r="N16" s="4">
        <f>(AVERAGEIFS('[2]Progress Zone Results.csv'!$BC:$BC, '[2]Progress Zone Results.csv'!$BA:$BA, "operations", '[2]Progress Zone Results.csv'!$M:$M, A16 ))/100</f>
        <v>0.2</v>
      </c>
      <c r="O16">
        <f>SUMIF([3]Sheet1!$B:$B, A16,[3]Sheet1!$E:$E)+SUMIF([3]Sheet1!$B:$B, A16,[3]Sheet1!$F:$F)+SUMIF([3]Sheet1!$B:$B, A16,[3]Sheet1!$G:$G)</f>
        <v>18</v>
      </c>
      <c r="P16" t="str">
        <f>LOOKUP(O16,{0,10,20}, {"Blue","Green","Orange"})</f>
        <v>Green</v>
      </c>
      <c r="Q16">
        <f t="shared" ca="1" si="1"/>
        <v>3</v>
      </c>
    </row>
    <row r="17" spans="1:17">
      <c r="A17" t="s">
        <v>30</v>
      </c>
      <c r="B17" t="s">
        <v>31</v>
      </c>
      <c r="C17" t="str">
        <f t="shared" si="0"/>
        <v>Moore, Edilberto</v>
      </c>
      <c r="D17" s="1">
        <v>11</v>
      </c>
      <c r="F17" s="1">
        <v>1291</v>
      </c>
      <c r="G17" s="1" t="s">
        <v>46</v>
      </c>
      <c r="H17" s="2">
        <f>VLOOKUP($C17, [1]Comparative_Growth_Report_Rank_!$C:$H, 4, FALSE)</f>
        <v>1238</v>
      </c>
      <c r="I17" s="2" t="str">
        <f>VLOOKUP($C17, [1]Comparative_Growth_Report_Rank_!$C:$H, 5, FALSE)</f>
        <v>Lvl 1</v>
      </c>
      <c r="J17" s="2" t="str">
        <f>VLOOKUP($C17, [1]Comparative_Growth_Report_Rank_!$C:$H, 6, FALSE)</f>
        <v>Below Avg.</v>
      </c>
      <c r="K17" s="3">
        <f>COUNTIF('[2]Progress Zone Results.csv'!$M:$M, A17)</f>
        <v>4</v>
      </c>
      <c r="L17" s="3">
        <f>SUMIF('[2]Progress Zone Results.csv'!$M:$M,A17, '[2]Progress Zone Results.csv'!$AR:$AR)</f>
        <v>9</v>
      </c>
      <c r="M17" s="4">
        <f>(AVERAGEIFS('[2]Progress Zone Results.csv'!$AQ:$AQ, '[2]Progress Zone Results.csv'!$M:$M, A17))/100</f>
        <v>0.45</v>
      </c>
      <c r="N17" s="4">
        <f>(AVERAGEIFS('[2]Progress Zone Results.csv'!$BC:$BC, '[2]Progress Zone Results.csv'!$BA:$BA, "operations", '[2]Progress Zone Results.csv'!$M:$M, A17 ))/100</f>
        <v>0.45</v>
      </c>
      <c r="O17">
        <f>SUMIF([3]Sheet1!$B:$B, A17,[3]Sheet1!$E:$E)+SUMIF([3]Sheet1!$B:$B, A17,[3]Sheet1!$F:$F)+SUMIF([3]Sheet1!$B:$B, A17,[3]Sheet1!$G:$G)</f>
        <v>25</v>
      </c>
      <c r="P17" t="str">
        <f>LOOKUP(O17,{0,10,20}, {"Blue","Green","Orange"})</f>
        <v>Orange</v>
      </c>
      <c r="Q17">
        <f t="shared" ca="1" si="1"/>
        <v>1</v>
      </c>
    </row>
    <row r="18" spans="1:17">
      <c r="A18" t="s">
        <v>32</v>
      </c>
      <c r="B18" t="s">
        <v>33</v>
      </c>
      <c r="C18" t="str">
        <f t="shared" si="0"/>
        <v>Pineda, Elizabeth</v>
      </c>
      <c r="D18" s="1">
        <v>11</v>
      </c>
      <c r="F18" s="1">
        <v>1291</v>
      </c>
      <c r="G18" s="1" t="s">
        <v>46</v>
      </c>
      <c r="H18" s="2">
        <f>VLOOKUP($C18, [1]Comparative_Growth_Report_Rank_!$C:$H, 4, FALSE)</f>
        <v>1512</v>
      </c>
      <c r="I18" s="2" t="str">
        <f>VLOOKUP($C18, [1]Comparative_Growth_Report_Rank_!$C:$H, 5, FALSE)</f>
        <v>Lvl 3</v>
      </c>
      <c r="J18" s="2" t="str">
        <f>VLOOKUP($C18, [1]Comparative_Growth_Report_Rank_!$C:$H, 6, FALSE)</f>
        <v>Above Avg.</v>
      </c>
      <c r="K18" s="3">
        <f>COUNTIF('[2]Progress Zone Results.csv'!$M:$M, A18)</f>
        <v>3</v>
      </c>
      <c r="L18" s="3">
        <f>SUMIF('[2]Progress Zone Results.csv'!$M:$M,A18, '[2]Progress Zone Results.csv'!$AR:$AR)</f>
        <v>6</v>
      </c>
      <c r="M18" s="4">
        <f>(AVERAGEIFS('[2]Progress Zone Results.csv'!$AQ:$AQ, '[2]Progress Zone Results.csv'!$M:$M, A18))/100</f>
        <v>0.33333333333333337</v>
      </c>
      <c r="N18" s="4">
        <f>(AVERAGEIFS('[2]Progress Zone Results.csv'!$BC:$BC, '[2]Progress Zone Results.csv'!$BA:$BA, "operations", '[2]Progress Zone Results.csv'!$M:$M, A18 ))/100</f>
        <v>0.33333333333333337</v>
      </c>
      <c r="O18">
        <f>SUMIF([3]Sheet1!$B:$B, A18,[3]Sheet1!$E:$E)+SUMIF([3]Sheet1!$B:$B, A18,[3]Sheet1!$F:$F)+SUMIF([3]Sheet1!$B:$B, A18,[3]Sheet1!$G:$G)</f>
        <v>8</v>
      </c>
      <c r="P18" t="str">
        <f>LOOKUP(O18,{0,10,20}, {"Blue","Green","Orange"})</f>
        <v>Blue</v>
      </c>
      <c r="Q18">
        <f t="shared" ca="1" si="1"/>
        <v>4</v>
      </c>
    </row>
    <row r="19" spans="1:17">
      <c r="A19" t="s">
        <v>40</v>
      </c>
      <c r="B19" t="s">
        <v>41</v>
      </c>
      <c r="C19" t="str">
        <f t="shared" si="0"/>
        <v>Yap, Ashley</v>
      </c>
      <c r="D19" s="1">
        <v>11</v>
      </c>
      <c r="F19" s="1">
        <v>1291</v>
      </c>
      <c r="G19" s="1" t="s">
        <v>46</v>
      </c>
      <c r="H19" s="2">
        <f>VLOOKUP($C19, [1]Comparative_Growth_Report_Rank_!$C:$H, 4, FALSE)</f>
        <v>1437</v>
      </c>
      <c r="I19" s="2" t="str">
        <f>VLOOKUP($C19, [1]Comparative_Growth_Report_Rank_!$C:$H, 5, FALSE)</f>
        <v>Lvl 2</v>
      </c>
      <c r="J19" s="2" t="str">
        <f>VLOOKUP($C19, [1]Comparative_Growth_Report_Rank_!$C:$H, 6, FALSE)</f>
        <v>Average</v>
      </c>
      <c r="K19" s="3">
        <f>COUNTIF('[2]Progress Zone Results.csv'!$M:$M, A19)</f>
        <v>3</v>
      </c>
      <c r="L19" s="3">
        <f>SUMIF('[2]Progress Zone Results.csv'!$M:$M,A19, '[2]Progress Zone Results.csv'!$AR:$AR)</f>
        <v>7</v>
      </c>
      <c r="M19" s="4">
        <f>(AVERAGEIFS('[2]Progress Zone Results.csv'!$AQ:$AQ, '[2]Progress Zone Results.csv'!$M:$M, A19))/100</f>
        <v>0.44333333333333336</v>
      </c>
      <c r="N19" s="4">
        <f>(AVERAGEIFS('[2]Progress Zone Results.csv'!$BC:$BC, '[2]Progress Zone Results.csv'!$BA:$BA, "operations", '[2]Progress Zone Results.csv'!$M:$M, A19 ))/100</f>
        <v>0.41499999999999998</v>
      </c>
      <c r="O19">
        <f>SUMIF([3]Sheet1!$B:$B, A19,[3]Sheet1!$E:$E)+SUMIF([3]Sheet1!$B:$B, A19,[3]Sheet1!$F:$F)+SUMIF([3]Sheet1!$B:$B, A19,[3]Sheet1!$G:$G)</f>
        <v>12</v>
      </c>
      <c r="P19" t="str">
        <f>LOOKUP(O19,{0,10,20}, {"Blue","Green","Orange"})</f>
        <v>Green</v>
      </c>
      <c r="Q19">
        <f t="shared" ca="1" si="1"/>
        <v>4</v>
      </c>
    </row>
    <row r="20" spans="1:17">
      <c r="A20" t="s">
        <v>20</v>
      </c>
      <c r="B20" t="s">
        <v>21</v>
      </c>
      <c r="C20" t="str">
        <f t="shared" si="0"/>
        <v>George, Alyssa</v>
      </c>
      <c r="D20" s="1">
        <v>2</v>
      </c>
      <c r="F20" s="1">
        <v>1220</v>
      </c>
      <c r="G20" s="1" t="s">
        <v>46</v>
      </c>
      <c r="H20" s="2">
        <f>VLOOKUP($C20, [1]Comparative_Growth_Report_Rank_!$C:$H, 4, FALSE)</f>
        <v>1426</v>
      </c>
      <c r="I20" s="2" t="str">
        <f>VLOOKUP($C20, [1]Comparative_Growth_Report_Rank_!$C:$H, 5, FALSE)</f>
        <v>Lvl 2</v>
      </c>
      <c r="J20" s="2" t="str">
        <f>VLOOKUP($C20, [1]Comparative_Growth_Report_Rank_!$C:$H, 6, FALSE)</f>
        <v>Above Avg.</v>
      </c>
      <c r="K20" s="3">
        <f>COUNTIF('[2]Progress Zone Results.csv'!$M:$M, A20)</f>
        <v>2</v>
      </c>
      <c r="L20" s="3">
        <f>SUMIF('[2]Progress Zone Results.csv'!$M:$M,A20, '[2]Progress Zone Results.csv'!$AR:$AR)</f>
        <v>7</v>
      </c>
      <c r="M20" s="4">
        <f>(AVERAGEIFS('[2]Progress Zone Results.csv'!$AQ:$AQ, '[2]Progress Zone Results.csv'!$M:$M, A20))/100</f>
        <v>0.7</v>
      </c>
      <c r="N20" s="4">
        <f>(AVERAGEIFS('[2]Progress Zone Results.csv'!$BC:$BC, '[2]Progress Zone Results.csv'!$BA:$BA, "operations", '[2]Progress Zone Results.csv'!$M:$M, A20 ))/100</f>
        <v>0.7</v>
      </c>
      <c r="O20">
        <f>SUMIF([3]Sheet1!$B:$B, A20,[3]Sheet1!$E:$E)+SUMIF([3]Sheet1!$B:$B, A20,[3]Sheet1!$F:$F)+SUMIF([3]Sheet1!$B:$B, A20,[3]Sheet1!$G:$G)</f>
        <v>16</v>
      </c>
      <c r="P20" t="str">
        <f>LOOKUP(O20,{0,10,20}, {"Blue","Green","Orange"})</f>
        <v>Green</v>
      </c>
      <c r="Q20">
        <f t="shared" ca="1" si="1"/>
        <v>2</v>
      </c>
    </row>
    <row r="21" spans="1:17">
      <c r="A21" t="s">
        <v>6</v>
      </c>
      <c r="B21" t="s">
        <v>7</v>
      </c>
      <c r="C21" t="str">
        <f t="shared" si="0"/>
        <v>Barnard, Anastacia</v>
      </c>
      <c r="D21" s="1">
        <v>1</v>
      </c>
      <c r="F21" s="1">
        <v>1158</v>
      </c>
      <c r="G21" s="1" t="s">
        <v>46</v>
      </c>
      <c r="H21" s="2">
        <f>VLOOKUP($C21, [1]Comparative_Growth_Report_Rank_!$C:$H, 4, FALSE)</f>
        <v>1415</v>
      </c>
      <c r="I21" s="2" t="str">
        <f>VLOOKUP($C21, [1]Comparative_Growth_Report_Rank_!$C:$H, 5, FALSE)</f>
        <v>Lvl 2</v>
      </c>
      <c r="J21" s="2" t="str">
        <f>VLOOKUP($C21, [1]Comparative_Growth_Report_Rank_!$C:$H, 6, FALSE)</f>
        <v>Above Avg.</v>
      </c>
      <c r="K21" s="3">
        <f>COUNTIF('[2]Progress Zone Results.csv'!$M:$M, A21)</f>
        <v>3</v>
      </c>
      <c r="L21" s="3">
        <f>SUMIF('[2]Progress Zone Results.csv'!$M:$M,A21, '[2]Progress Zone Results.csv'!$AR:$AR)</f>
        <v>6</v>
      </c>
      <c r="M21" s="4">
        <f>(AVERAGEIFS('[2]Progress Zone Results.csv'!$AQ:$AQ, '[2]Progress Zone Results.csv'!$M:$M, A21))/100</f>
        <v>0.33333333333333337</v>
      </c>
      <c r="N21" s="4">
        <f>(AVERAGEIFS('[2]Progress Zone Results.csv'!$BC:$BC, '[2]Progress Zone Results.csv'!$BA:$BA, "operations", '[2]Progress Zone Results.csv'!$M:$M, A21 ))/100</f>
        <v>0.27666666666666667</v>
      </c>
      <c r="O21">
        <f>SUMIF([3]Sheet1!$B:$B, A21,[3]Sheet1!$E:$E)+SUMIF([3]Sheet1!$B:$B, A21,[3]Sheet1!$F:$F)+SUMIF([3]Sheet1!$B:$B, A21,[3]Sheet1!$G:$G)</f>
        <v>21</v>
      </c>
      <c r="P21" t="str">
        <f>LOOKUP(O21,{0,10,20}, {"Blue","Green","Orange"})</f>
        <v>Orange</v>
      </c>
      <c r="Q21">
        <f t="shared" ca="1" si="1"/>
        <v>3</v>
      </c>
    </row>
  </sheetData>
  <autoFilter ref="A1:G21"/>
  <sortState ref="A2:G21">
    <sortCondition descending="1" ref="F2:F21"/>
  </sortState>
  <conditionalFormatting sqref="H2:H21">
    <cfRule type="top10" dxfId="2" priority="2" percent="1" rank="10"/>
    <cfRule type="top10" dxfId="1" priority="1" percent="1" bottom="1" rank="10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Classroom Data</vt:lpstr>
    </vt:vector>
  </TitlesOfParts>
  <Company>DCI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Altman</dc:creator>
  <cp:lastModifiedBy>Jason Altman</cp:lastModifiedBy>
  <dcterms:created xsi:type="dcterms:W3CDTF">2013-09-26T20:47:08Z</dcterms:created>
  <dcterms:modified xsi:type="dcterms:W3CDTF">2013-09-26T21:33:48Z</dcterms:modified>
</cp:coreProperties>
</file>